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BJEDNAVKA SBW" sheetId="1" r:id="rId4"/>
  </sheets>
  <definedNames/>
  <calcPr/>
  <extLst>
    <ext uri="GoogleSheetsCustomDataVersion1">
      <go:sheetsCustomData xmlns:go="http://customooxmlschemas.google.com/" r:id="rId5" roundtripDataSignature="AMtx7mgWejZagWYyf7Pdks2DAtgsHsBF+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56">
      <text>
        <t xml:space="preserve">======
ID#AAAALrB9olM
Karina    (2021-03-04 22:29:47)
GOLD Medal - NZ Wine of the Year Awards 2019
SILVER Medal - Hawke's Bay A&amp;P Wine Show 2019</t>
      </text>
    </comment>
    <comment authorId="0" ref="C48">
      <text>
        <t xml:space="preserve">======
ID#AAAALrB9olE
Karina    (2021-03-04 22:29:47)
4.5 STARS - Winestate Australia 2018
SILVER Medal - NZ International Wine Show 2018</t>
      </text>
    </comment>
    <comment authorId="0" ref="C72">
      <text>
        <t xml:space="preserve">======
ID#AAAALrB9olI
    (2021-03-04 22:29:47)
96 POINTS Cameron Douglas MS
95 POINTS Bob Campbell MW
92 POINTS JamesSuckling.com</t>
      </text>
    </comment>
    <comment authorId="0" ref="C115">
      <text>
        <t xml:space="preserve">======
ID#AAAALrB9olA
Karina    (2021-03-04 22:29:47)
AWARD RECOGNITION MARCELO PELLERITI
SILVER – Wine and Spirits 2015
90 point – ANDREAS LARSSON
89 point – TIM ATKIN</t>
      </text>
    </comment>
    <comment authorId="0" ref="C298">
      <text>
        <t xml:space="preserve">======
ID#AAAALrB9ok0
Karina    (2021-03-04 22:29:47)
91 bodů Tim Atkin
Platter 2018: 4 Stars
Vinordic Wine Challenge 2017: Best Value and Gold Trophy
Tim Atkin Master of Wine 2017: 91 points</t>
      </text>
    </comment>
    <comment authorId="0" ref="C301">
      <text>
        <t xml:space="preserve">======
ID#AAAALrB9ok4
Karina    (2021-03-04 22:29:47)
94 bodů Tim Atkin</t>
      </text>
    </comment>
    <comment authorId="0" ref="C73">
      <text>
        <t xml:space="preserve">======
ID#AAAALrB9ok8
    (2021-03-04 22:29:47)
95 bodů - Bob Campbell Master of Wine</t>
      </text>
    </comment>
    <comment authorId="0" ref="C65">
      <text>
        <t xml:space="preserve">======
ID#AAAALrB9oks
    (2021-03-04 22:29:47)
95 bodů - Bob Campbell Master of Wine</t>
      </text>
    </comment>
    <comment authorId="0" ref="A186">
      <text>
        <t xml:space="preserve">======
ID#AAAALrB9okw
Karina Uhlíková    (2021-03-04 22:29:47)
NEBO 850015-201_14</t>
      </text>
    </comment>
    <comment authorId="0" ref="C285">
      <text>
        <t xml:space="preserve">======
ID#AAAALrB9okk
Chenin Blanc Wild Ferment 2014    (2021-03-04 22:29:47)
John Platter Guide – 4*
Tim Atkin Report – 92 points
Chenin Blanc Wild Ferment 2013:
John Platter Guide – 4*</t>
      </text>
    </comment>
    <comment authorId="0" ref="C66">
      <text>
        <t xml:space="preserve">======
ID#AAAALrB9oko
    (2021-03-04 22:29:47)
94 POINTS Bob Campbell MW
92 POINTS Robert Parker Wine Advocate
93 POINTS Cameron Douglas MS</t>
      </text>
    </comment>
    <comment authorId="0" ref="C68">
      <text>
        <t xml:space="preserve">======
ID#AAAALrB9okg
    (2021-03-04 22:29:47)
93 POINTS Bob Campbell MW
18+ POINTS / 4* Raymond Chan</t>
      </text>
    </comment>
    <comment authorId="0" ref="C74">
      <text>
        <t xml:space="preserve">======
ID#AAAALrB9okU
    (2021-03-04 22:29:47)
17.5 POINTS JancisRobinson.com
94 POINTS Cameron Douglas MS
92 POINTS Robert Parker Wine Advocate</t>
      </text>
    </comment>
    <comment authorId="0" ref="C304">
      <text>
        <t xml:space="preserve">======
ID#AAAALrB9okY
Karina    (2021-03-04 22:29:47)
94 bodů Tim Atkin</t>
      </text>
    </comment>
    <comment authorId="0" ref="C67">
      <text>
        <t xml:space="preserve">======
ID#AAAALrB9okc
    (2021-03-04 22:29:47)
5 STARS ***** Michael Cooper
95 POINTS Bob Campbell MW</t>
      </text>
    </comment>
    <comment authorId="0" ref="C290">
      <text>
        <t xml:space="preserve">======
ID#AAAALrB9okM
Grand Reserve 2013    (2021-03-04 22:29:47)
John Platter Guide – 4.5*
Tim Atkin Report – 92 points
Grand Reserve 2008:
John Platter Guide – 4.5*</t>
      </text>
    </comment>
    <comment authorId="0" ref="C313">
      <text>
        <t xml:space="preserve">======
ID#AAAALrB9okQ
Karina    (2021-03-04 22:29:47)
90 bodů Tim Atkin</t>
      </text>
    </comment>
    <comment authorId="0" ref="C69">
      <text>
        <t xml:space="preserve">======
ID#AAAALrB9okE
    (2021-03-04 22:29:47)
95 POINTS Bob Campbell MW
94 POINTS Cameron Douglas MS</t>
      </text>
    </comment>
    <comment authorId="0" ref="C307">
      <text>
        <t xml:space="preserve">======
ID#AAAALrB9okI
Karina    (2021-03-04 22:29:47)
97 Bodů Tim Atkin</t>
      </text>
    </comment>
    <comment authorId="0" ref="C288">
      <text>
        <t xml:space="preserve">======
ID#AAAALrB9okA
    (2021-03-04 22:29:47)
SHIRAZ
Shiraz 2013:
John Platter Guide – 4*
Shiraz 2012:
John Platter Guide – 4*
Shiraz 2010:
John Platter Guide – 4*
Shiraz 2008:
John Platter Guide – 4*</t>
      </text>
    </comment>
    <comment authorId="0" ref="C289">
      <text>
        <t xml:space="preserve">======
ID#AAAALrB9oj4
Pinotage 2012    (2021-03-04 22:29:47)
Absa Top Ten (2017)
Pinotage 2014:
Tim Atkin Report – 91 points
Pinotage 2013:
Sommeliers Selection – AWARDED</t>
      </text>
    </comment>
    <comment authorId="0" ref="C303">
      <text>
        <t xml:space="preserve">======
ID#AAAALrB9oj8
Karina    (2021-03-04 22:29:47)
94 bodů Tim Atkin</t>
      </text>
    </comment>
    <comment authorId="0" ref="C71">
      <text>
        <t xml:space="preserve">======
ID#AAAALrB9oj0
    (2021-03-04 22:29:47)
95 POINTS Cameron Douglas MS
95 POINTS Bob Campbell MW
92 POINTS JamesSuckling.com</t>
      </text>
    </comment>
    <comment authorId="0" ref="C52">
      <text>
        <t xml:space="preserve">======
ID#AAAALrB9ojw
Karina    (2021-03-04 22:29:47)
GOLD Medal - Royal Easter Show Wine Awards 2020
GOLD Medal - NZ Wine of the Year Awards 2019
5 STARS - Cuisine #198 2019</t>
      </text>
    </comment>
    <comment authorId="0" ref="A46">
      <text>
        <t xml:space="preserve">======
ID#AAAALrB9ojs
Karina Uhlíková    (2021-03-04 22:29:47)
NEBO CL018/16</t>
      </text>
    </comment>
    <comment authorId="0" ref="C302">
      <text>
        <t xml:space="preserve">======
ID#AAAALrB9ojo
Karina    (2021-03-04 22:29:47)
Platter 2018: 4 Stars
Tim Atkin Master of Wine 2017: 93 points
Veritas 2015: Gold Medal
The Sommelier Selection 2015: House Wine Bubbles: Trophy Winner</t>
      </text>
    </comment>
    <comment authorId="0" ref="C324">
      <text>
        <t xml:space="preserve">======
ID#AAAALrB9ojg
Karina    (2021-03-04 22:29:47)
93 bodů Tim Atkin</t>
      </text>
    </comment>
    <comment authorId="0" ref="C60">
      <text>
        <t xml:space="preserve">======
ID#AAAALrB9ojk
Karina    (2021-03-04 22:29:47)
5 STARS - Cuisine 2019
GOLD Medal - NZ International Wine Show 2019
GOLD Medal - Marlborough Wine Show 2019</t>
      </text>
    </comment>
    <comment authorId="0" ref="C70">
      <text>
        <t xml:space="preserve">======
ID#AAAALrB9ojY
    (2021-03-04 22:29:47)
94 bodů - Bob Campbell Master of Wine</t>
      </text>
    </comment>
    <comment authorId="0" ref="C321">
      <text>
        <t xml:space="preserve">======
ID#AAAALrB9ojc
Karina    (2021-03-04 22:29:47)
92 bodů Tim Atkin</t>
      </text>
    </comment>
    <comment authorId="0" ref="C59">
      <text>
        <t xml:space="preserve">======
ID#AAAALrB9ojU
Karina    (2021-03-04 22:29:47)
GOLD Medal - Sommelier Wine Awards 2020</t>
      </text>
    </comment>
    <comment authorId="0" ref="C32">
      <text>
        <t xml:space="preserve">======
ID#AAAALrB9ojQ
Karina    (2021-03-04 22:29:47)
Prague Wine Trophy -Champion from Sauvignon Blanc</t>
      </text>
    </comment>
  </commentList>
  <extLst>
    <ext uri="GoogleSheetsCustomDataVersion1">
      <go:sheetsCustomData xmlns:go="http://customooxmlschemas.google.com/" r:id="rId1" roundtripDataSignature="AMtx7mh3wxg1TRMcCEkDq8xr27ymt2cocw=="/>
    </ext>
  </extLst>
</comments>
</file>

<file path=xl/sharedStrings.xml><?xml version="1.0" encoding="utf-8"?>
<sst xmlns="http://schemas.openxmlformats.org/spreadsheetml/2006/main" count="1008" uniqueCount="688">
  <si>
    <t>SPECIÁLNÍ NABÍDKA PRO PRIVÁTNÍ KLIENTY SMART BUYING WINE 2021</t>
  </si>
  <si>
    <t>Březen 2021</t>
  </si>
  <si>
    <t>Jméno:</t>
  </si>
  <si>
    <t>VYSVĚTLIVKY:</t>
  </si>
  <si>
    <t xml:space="preserve">Firma: </t>
  </si>
  <si>
    <t>B = bílé víno</t>
  </si>
  <si>
    <t xml:space="preserve">Fakturační adresa: </t>
  </si>
  <si>
    <t>Č = červené víno</t>
  </si>
  <si>
    <t xml:space="preserve">Adresa doručovací: </t>
  </si>
  <si>
    <t>D = dezertní víno</t>
  </si>
  <si>
    <t xml:space="preserve">Mobil:                                    Telefon: </t>
  </si>
  <si>
    <t>Š = šumivé víno</t>
  </si>
  <si>
    <t>E- mail:</t>
  </si>
  <si>
    <t xml:space="preserve">IČ:                                           DIČ: </t>
  </si>
  <si>
    <t xml:space="preserve">Požadavky: </t>
  </si>
  <si>
    <t>KÓDY</t>
  </si>
  <si>
    <t>NABÍDKA VÍN</t>
  </si>
  <si>
    <t>Hodnocení</t>
  </si>
  <si>
    <t>Alkohol %</t>
  </si>
  <si>
    <t>Typ vína</t>
  </si>
  <si>
    <t>Počet lahví v kartonu</t>
  </si>
  <si>
    <t>Vaše cena bez DPH za  lahev</t>
  </si>
  <si>
    <t>Vaše cena s DPH za lahev</t>
  </si>
  <si>
    <t>Cena za karton  bez DPH</t>
  </si>
  <si>
    <t>Počet objednaných kartonů</t>
  </si>
  <si>
    <t>Celková cena   bez DPH</t>
  </si>
  <si>
    <t>Celková cena  s DPH</t>
  </si>
  <si>
    <t>Počet objednaných lahví MIX</t>
  </si>
  <si>
    <t>NOVÝ ZÉLAND</t>
  </si>
  <si>
    <t>vinařství - SAINT CLAIR ESTATE</t>
  </si>
  <si>
    <t>BISHOP'S LEAP  - produktová řada</t>
  </si>
  <si>
    <t>CL002/19</t>
  </si>
  <si>
    <t>SAUVIGNON BLANC 2019</t>
  </si>
  <si>
    <t>B</t>
  </si>
  <si>
    <t>CL003/18</t>
  </si>
  <si>
    <t>PINOT NOIR 2018</t>
  </si>
  <si>
    <t>Č</t>
  </si>
  <si>
    <t>VICAR'S CHOICE   - produktová řada</t>
  </si>
  <si>
    <t>CL012/18</t>
  </si>
  <si>
    <t>VICAR'S CHOICE SAUVIGNON BLANC 2018 / 2019</t>
  </si>
  <si>
    <t>CL092/19</t>
  </si>
  <si>
    <t>VICAR'S CHOICE PINOT GRIS 2019</t>
  </si>
  <si>
    <t>CL094/19</t>
  </si>
  <si>
    <t>VICAR'S CHOICE RIESLING 2019</t>
  </si>
  <si>
    <t>CL014/19</t>
  </si>
  <si>
    <t>SC VICAR'S CHOICE PINOT NOIR 2019</t>
  </si>
  <si>
    <t>CL090/19</t>
  </si>
  <si>
    <t>VICAR'S CHOICE MERLOT 2019</t>
  </si>
  <si>
    <t>CL016/19</t>
  </si>
  <si>
    <t>VICAR'S CHOICE BRIGHT LIGHT SAUVIGNON BLANC 2019</t>
  </si>
  <si>
    <t>CL015/20</t>
  </si>
  <si>
    <t>VICAR'S CHOICE SAUVIGNON BLANC BRIGHT LIGHT ROSE SAUVIGNON BLANC 2020</t>
  </si>
  <si>
    <t>R</t>
  </si>
  <si>
    <t>ORIGIN RANGE   - produktová řada</t>
  </si>
  <si>
    <t>CL018/20</t>
  </si>
  <si>
    <t>MARLBOROUGH SAUVIGNON BLANC 2020</t>
  </si>
  <si>
    <t>Champion</t>
  </si>
  <si>
    <t>CL021/19</t>
  </si>
  <si>
    <t>MARLBOROUGH CHARDONNAY  2019</t>
  </si>
  <si>
    <t>CL954/18</t>
  </si>
  <si>
    <t>MARLBOROUGH UNOAKED CHARDONNAY 2018</t>
  </si>
  <si>
    <t>CL019/18</t>
  </si>
  <si>
    <t>MARLBOROUGH RIESLING  2018</t>
  </si>
  <si>
    <t>CL023/19</t>
  </si>
  <si>
    <t>MARLBOROUGH GRUNER VELTLIENER  2019</t>
  </si>
  <si>
    <t>CL020/18</t>
  </si>
  <si>
    <t>MARLBOROUGH PINOT GRIS 2018</t>
  </si>
  <si>
    <t>CL132/19</t>
  </si>
  <si>
    <t>MARLBOROUGH PINOT GRIS ROSÉ  2019</t>
  </si>
  <si>
    <t>CL024/18</t>
  </si>
  <si>
    <t>MARLBOROUGH PINOT NOIR 2018</t>
  </si>
  <si>
    <t>CL122/17</t>
  </si>
  <si>
    <t>HAWKE'S BAY ORIGIN  MERLOT 2017</t>
  </si>
  <si>
    <t>CL122/18</t>
  </si>
  <si>
    <t>HAWKE'S BAY ORIGIN CABERNET MERLOT 2018</t>
  </si>
  <si>
    <t xml:space="preserve">CL123/17 </t>
  </si>
  <si>
    <t>HAWKE'S BAY ORIGIN SYRAH 2017</t>
  </si>
  <si>
    <t>SPARKLING - produktová řada</t>
  </si>
  <si>
    <t>CL019/20</t>
  </si>
  <si>
    <t>VICAR'S CHOICE SPARKLING SAUVIGNON BLANC 2020 - BUBBLES</t>
  </si>
  <si>
    <t>Š</t>
  </si>
  <si>
    <t>BARRIQUE WINE</t>
  </si>
  <si>
    <t>CL057/15</t>
  </si>
  <si>
    <t xml:space="preserve">BARRIQUE SAUVIGNON BLANC 2015 </t>
  </si>
  <si>
    <t>PIONEER BLOCK RANGE   - produktová řada</t>
  </si>
  <si>
    <t>CL060/14</t>
  </si>
  <si>
    <t>SC PIONEER BLOCK NO.10 TWIN HILL CHARDONNAY 2014</t>
  </si>
  <si>
    <t>4,5****; SILVER</t>
  </si>
  <si>
    <t>CL130/17</t>
  </si>
  <si>
    <t>PIONEER BLOCK NO.4 SAWCT CHARDONNAY 2017</t>
  </si>
  <si>
    <t>CL060/18</t>
  </si>
  <si>
    <t>PIONEER BLOCK NO.11 CLELL CHARDONNAY 2018</t>
  </si>
  <si>
    <t>CL025/19</t>
  </si>
  <si>
    <t>PIONEER BLOCK NO.1 SAUVIGNON BLANC 2019</t>
  </si>
  <si>
    <t>CL027/19</t>
  </si>
  <si>
    <t>PIONEER BLOCK NO.3 SAUVIGNON BLANC 2019</t>
  </si>
  <si>
    <t>5*****, GOLD</t>
  </si>
  <si>
    <t>CL046/15</t>
  </si>
  <si>
    <t>PIONEER BLOCK NO.18 SAUVIGNON BLANC 2015</t>
  </si>
  <si>
    <t>CL952/18</t>
  </si>
  <si>
    <t>PIONEER BLOCK NO.10 PINOT NOIR 2018</t>
  </si>
  <si>
    <t>CL952/17</t>
  </si>
  <si>
    <t>PIONEER BLOCK NO.26 PINOT NOIR 2017</t>
  </si>
  <si>
    <t>CL951/15</t>
  </si>
  <si>
    <t>PIONEER BLOCK NO.17 CABERNET MERLOT 2015</t>
  </si>
  <si>
    <t>GOLD</t>
  </si>
  <si>
    <t>CL077/18</t>
  </si>
  <si>
    <t>GODFREY'S PINOT GRIS 2018</t>
  </si>
  <si>
    <t>RESERVE RANGE   - produktová řada</t>
  </si>
  <si>
    <t>CL072/18</t>
  </si>
  <si>
    <t>OMAKA RESERVE CHARDONNAY 2018</t>
  </si>
  <si>
    <t xml:space="preserve">GOLD </t>
  </si>
  <si>
    <t>CL070/18</t>
  </si>
  <si>
    <t>WAIRAU RESERVE SAUVIGNON BLANC 2019</t>
  </si>
  <si>
    <t>5*****; GOLD</t>
  </si>
  <si>
    <t>CL073/17</t>
  </si>
  <si>
    <t>OMAKA RESERVE PINOT NOIR 2017</t>
  </si>
  <si>
    <t>CL950/14</t>
  </si>
  <si>
    <t>DAWN METHODE TRADITIONALE CHARDONNAY 2014</t>
  </si>
  <si>
    <t>CL075/13</t>
  </si>
  <si>
    <t xml:space="preserve">AWATARE VALLEY NOBLE RIESLING 37.5CL 2013                               </t>
  </si>
  <si>
    <t>D</t>
  </si>
  <si>
    <t>vinařství - BLANK CANVAS</t>
  </si>
  <si>
    <t>BC1492/20</t>
  </si>
  <si>
    <t>SAUVIGNON BLANC 2020</t>
  </si>
  <si>
    <t>95 points</t>
  </si>
  <si>
    <t>BC1603/17</t>
  </si>
  <si>
    <t>ABSTRACT SAUVIGNON BLANC 2017</t>
  </si>
  <si>
    <t>94 points</t>
  </si>
  <si>
    <t>BC1356/13</t>
  </si>
  <si>
    <t>GRÜNER VELTLIENER 2013</t>
  </si>
  <si>
    <t xml:space="preserve">95 points, 5***** </t>
  </si>
  <si>
    <t>BC1555/18</t>
  </si>
  <si>
    <t>RIESLING 2018</t>
  </si>
  <si>
    <t>93 points</t>
  </si>
  <si>
    <t>BC1666/19</t>
  </si>
  <si>
    <t>REED CHARDONNAY 2019</t>
  </si>
  <si>
    <t>BC1777/19</t>
  </si>
  <si>
    <t>ESCAROTH CHARDONNAY 2019</t>
  </si>
  <si>
    <t>BC1493/17</t>
  </si>
  <si>
    <t>UPTON DOWNS PINOT NOIR 2017</t>
  </si>
  <si>
    <t>BC1789/17</t>
  </si>
  <si>
    <t>ESCAROTH PINOT NOIR 2017</t>
  </si>
  <si>
    <t>96 points</t>
  </si>
  <si>
    <t>BC5897/18</t>
  </si>
  <si>
    <t>ANTHEM PINOT NOIR 2018</t>
  </si>
  <si>
    <t>BC5849/17</t>
  </si>
  <si>
    <t>ELEMENT SYRAH 2017</t>
  </si>
  <si>
    <t>vinařství - SALMANAZAR</t>
  </si>
  <si>
    <t>SA02/19</t>
  </si>
  <si>
    <t>ANCHORAGE SAUVIGNON BLANC 2019</t>
  </si>
  <si>
    <t>SA01/19</t>
  </si>
  <si>
    <t>TORRENT BAY SAUVIGNON BLANC 2019</t>
  </si>
  <si>
    <t>ARGENTINA</t>
  </si>
  <si>
    <t>vinařství - BODEGAS TRAPICHE</t>
  </si>
  <si>
    <t>TR010/19</t>
  </si>
  <si>
    <t>MELODIAS SAUVIGNON BLANC 2019</t>
  </si>
  <si>
    <t>TR011/19</t>
  </si>
  <si>
    <t>MELODIAS CHARDONNAY 2019</t>
  </si>
  <si>
    <t>TR013/19</t>
  </si>
  <si>
    <t>MELODIAS MALBEC 2019</t>
  </si>
  <si>
    <t>TR014/18</t>
  </si>
  <si>
    <t>MELODIAS CABERNET SAUVIGNON 2018</t>
  </si>
  <si>
    <t>TR016/14</t>
  </si>
  <si>
    <t>WINEMAKERS SELECTION CHARDONNAY 2014</t>
  </si>
  <si>
    <t>TR020/19</t>
  </si>
  <si>
    <t>WINEMAKERS SELECTION MALBEC 2019</t>
  </si>
  <si>
    <t>TR017/19</t>
  </si>
  <si>
    <t>WINEMAKERS SELECTION PINOT NOIR 2019</t>
  </si>
  <si>
    <t>TR019/18</t>
  </si>
  <si>
    <t>WINEMAKERS SELECTION SYRAH 2018</t>
  </si>
  <si>
    <t>TR040/18</t>
  </si>
  <si>
    <t>BROQUEL CHARDONNAY 2018</t>
  </si>
  <si>
    <t>TR044/17</t>
  </si>
  <si>
    <t>BROQUEL CABERNET SAUVIGNON 2017</t>
  </si>
  <si>
    <t>TR045/17</t>
  </si>
  <si>
    <t>BROQUEL MALBEC 2018</t>
  </si>
  <si>
    <t>TR060/NV</t>
  </si>
  <si>
    <t xml:space="preserve">TRAPICHE BRUT    </t>
  </si>
  <si>
    <t>TR054/15</t>
  </si>
  <si>
    <t>TRAPICHE FINCA ORELANA DE ESCOBAR SINGLE VINEYARD MALBEC 2015</t>
  </si>
  <si>
    <t>TR053/15</t>
  </si>
  <si>
    <t xml:space="preserve">TRAPICHE FINCA AMBROSIA SINGLE VINEYARD MALBEC 2015                                     </t>
  </si>
  <si>
    <t>vinařství - PROEMIO</t>
  </si>
  <si>
    <t>VARIETAL  - produktová řada</t>
  </si>
  <si>
    <t>PR001/17</t>
  </si>
  <si>
    <t>MALBEC 2017</t>
  </si>
  <si>
    <t>PR002/17</t>
  </si>
  <si>
    <t>CABERNET SAUVIGNON 2017</t>
  </si>
  <si>
    <t>PROEMIO TERROIR BLEND  - produktová řada</t>
  </si>
  <si>
    <t>PR003/17</t>
  </si>
  <si>
    <t>BLEND - MALBEC, CABERNET SAUVIGNON, PETIT VERDOT 2017</t>
  </si>
  <si>
    <t>RESERVE  - produktová řada</t>
  </si>
  <si>
    <t>PR007/15</t>
  </si>
  <si>
    <t>SYRAH - GRENACHE 2015</t>
  </si>
  <si>
    <t>PR006/15</t>
  </si>
  <si>
    <t>PETIT VERDOT 2015</t>
  </si>
  <si>
    <t>PR005/16</t>
  </si>
  <si>
    <t>CABERNET SAUVIGNON 2016</t>
  </si>
  <si>
    <t>PR004/16</t>
  </si>
  <si>
    <t>MALBEC 2016</t>
  </si>
  <si>
    <t>GRAND RESERVE  - produktová řada</t>
  </si>
  <si>
    <t>PR008/14</t>
  </si>
  <si>
    <t>BLEND - MALBEC, CABERNET SAUVIGNON, SYRAH, GRENACHE 2014</t>
  </si>
  <si>
    <t>ICON  - produktová řada</t>
  </si>
  <si>
    <t>PR009/13</t>
  </si>
  <si>
    <t>BLEND - MALBEC, CABERNET SAUVIGNON, PETIT VERDOT 2013</t>
  </si>
  <si>
    <t>vinařství - MALACARA</t>
  </si>
  <si>
    <t>569/18</t>
  </si>
  <si>
    <t>MALBEC 2018</t>
  </si>
  <si>
    <t>BONARDA 2017</t>
  </si>
  <si>
    <t>557/17</t>
  </si>
  <si>
    <t>559/17</t>
  </si>
  <si>
    <t>MERLOT 2017</t>
  </si>
  <si>
    <t>90 , SILVER</t>
  </si>
  <si>
    <t>560/17</t>
  </si>
  <si>
    <t>CHARDONNAY  2017</t>
  </si>
  <si>
    <t>TORRONTES 2016</t>
  </si>
  <si>
    <t>ROSÉ 2017</t>
  </si>
  <si>
    <t>580/15</t>
  </si>
  <si>
    <t>OAK CASK RED BLEND 2015</t>
  </si>
  <si>
    <t>577/17</t>
  </si>
  <si>
    <t>OAK CASK MALBEC 2017</t>
  </si>
  <si>
    <t>564/17</t>
  </si>
  <si>
    <t>OAK CASK CABERNET SAUVIGNON 2017</t>
  </si>
  <si>
    <t>563/16</t>
  </si>
  <si>
    <t>OAK CASK MERLOT 2016</t>
  </si>
  <si>
    <t>vinařství - AMBREMUNDOS</t>
  </si>
  <si>
    <t>502/14</t>
  </si>
  <si>
    <t>OCTAVA BASSA MALBEC 2014</t>
  </si>
  <si>
    <t>542/15</t>
  </si>
  <si>
    <t>OCTAVA ALTA RED BLEND 2015</t>
  </si>
  <si>
    <t>535/16</t>
  </si>
  <si>
    <t>OCTAVA ALTA BLANC de BLANCS 2016</t>
  </si>
  <si>
    <t>503/13</t>
  </si>
  <si>
    <t>OCTAVA SUPERIOR RED BLEND 2013</t>
  </si>
  <si>
    <t>204/13</t>
  </si>
  <si>
    <t>PAGINA UNO, RED BLEND 2013</t>
  </si>
  <si>
    <t>vinařství - MARCELO PELLERITI</t>
  </si>
  <si>
    <t>MP585/17</t>
  </si>
  <si>
    <t>WINEMAKER SERIE MALBEC 2017</t>
  </si>
  <si>
    <t>MP516/17</t>
  </si>
  <si>
    <t>RESERVE MALBEC 2017</t>
  </si>
  <si>
    <t>MP537/16</t>
  </si>
  <si>
    <t>RESERVE CHARDONNAY 2016</t>
  </si>
  <si>
    <t>MP526/15</t>
  </si>
  <si>
    <t>RESERVE CABERNET SAUVIGNON 2015</t>
  </si>
  <si>
    <t>MP584/16</t>
  </si>
  <si>
    <t>SIGNATURE MALBEC 2016</t>
  </si>
  <si>
    <t>MP517/13</t>
  </si>
  <si>
    <t>SELECTION OF TERROIR, GRAND RESERVE, RED BLEND 2013</t>
  </si>
  <si>
    <t>MP46/14</t>
  </si>
  <si>
    <t>SELECTION CAMPO DE LOS ANDES, RED BLEND 2014</t>
  </si>
  <si>
    <t>MP518/11</t>
  </si>
  <si>
    <t>GRAND CUVEE BLEND, RED BLEND 2011</t>
  </si>
  <si>
    <t>vinařství - ALMA ANDINA</t>
  </si>
  <si>
    <t>TORRONTES 2018</t>
  </si>
  <si>
    <t>CHARDONNAY 2018</t>
  </si>
  <si>
    <t>AL086/18</t>
  </si>
  <si>
    <t>AL081/18</t>
  </si>
  <si>
    <t>CABERNET SAUVIGNON 2018</t>
  </si>
  <si>
    <t>AL095/18</t>
  </si>
  <si>
    <t>RESERVE CHARDONNAY 2018</t>
  </si>
  <si>
    <t>AL096/18</t>
  </si>
  <si>
    <t>RESERVE MALBEC 2018</t>
  </si>
  <si>
    <t>AL092/15</t>
  </si>
  <si>
    <t>RESERVE SHIRAZ 2015</t>
  </si>
  <si>
    <t>AL094/17</t>
  </si>
  <si>
    <t>RESERVE CABERNET SAUVIGNON 2017</t>
  </si>
  <si>
    <t>SMITHFIELD CELLARS</t>
  </si>
  <si>
    <t>BUTCHERS  BLOCK MALBEC</t>
  </si>
  <si>
    <t>RAKOUSKO</t>
  </si>
  <si>
    <t xml:space="preserve">vinařství - WEINGUT R. &amp; A. PFAFFL </t>
  </si>
  <si>
    <t>PF001/18</t>
  </si>
  <si>
    <t>WIEN 1 RIESLING-GRUNE VELT.-PINOT BLANC 2018</t>
  </si>
  <si>
    <t xml:space="preserve"> 91 Points</t>
  </si>
  <si>
    <t>PF003/18</t>
  </si>
  <si>
    <t>WIEN 2 ZWEIGELT-PINOT NOIR 2018</t>
  </si>
  <si>
    <t>PF002/19</t>
  </si>
  <si>
    <t>VOM HAUS GRUNER VELTLINER 2019</t>
  </si>
  <si>
    <t>AWC SILVER</t>
  </si>
  <si>
    <t>PF060/19</t>
  </si>
  <si>
    <t>VOM HAUS SAUVIGNON BLANC 2019</t>
  </si>
  <si>
    <t>PF063/19</t>
  </si>
  <si>
    <t>VOM HAUS CHARDONNAY 2019</t>
  </si>
  <si>
    <t>PF004/19</t>
  </si>
  <si>
    <t>VOM HAUS ZWEIGELT 2019</t>
  </si>
  <si>
    <t>PF008/18</t>
  </si>
  <si>
    <t xml:space="preserve">GEMISCHTER SATZ HARMONY 2018 </t>
  </si>
  <si>
    <t>PF022/17</t>
  </si>
  <si>
    <t>EXCLUSIVE CHARDONNAY 2017</t>
  </si>
  <si>
    <t>PF011/18</t>
  </si>
  <si>
    <t>GRUNER VELTLIENER GOLDEN 2018</t>
  </si>
  <si>
    <t>****</t>
  </si>
  <si>
    <t>PF006/19</t>
  </si>
  <si>
    <t>ZWEIGELT SANDSTEIN 2019</t>
  </si>
  <si>
    <t>91 Points</t>
  </si>
  <si>
    <t>PF024/13</t>
  </si>
  <si>
    <t>SAINT LAURENT RESERVE ALTENBERG 2013</t>
  </si>
  <si>
    <t>93 Points</t>
  </si>
  <si>
    <t>PF032/NV</t>
  </si>
  <si>
    <t xml:space="preserve">GRUNER VELTLINER BRUT     </t>
  </si>
  <si>
    <t>vinařství - DOMANE WACHAU</t>
  </si>
  <si>
    <t>Federspiele   - produktová řada</t>
  </si>
  <si>
    <t>WA002/18</t>
  </si>
  <si>
    <t>GRUNER VELTLINER KOLLMITZ 2018</t>
  </si>
  <si>
    <t>WA003/18</t>
  </si>
  <si>
    <t>GRUNER VELTLINER PICHLPOINT 2018</t>
  </si>
  <si>
    <t>WA004/18</t>
  </si>
  <si>
    <t>GRUNER VELTLINER KAISEBERG 2018</t>
  </si>
  <si>
    <t>GRUNER VELTLINER LIEBENBERG 2018</t>
  </si>
  <si>
    <t>k</t>
  </si>
  <si>
    <t>GRUNER VELTLINER KREUZBERG 2018</t>
  </si>
  <si>
    <t>WA005/18</t>
  </si>
  <si>
    <t>GRUNER VELTLINER WACHAU BY HEINZ 2018</t>
  </si>
  <si>
    <t>WA006/18</t>
  </si>
  <si>
    <t>GRUNER VELTLINER TERRASSEN 2018</t>
  </si>
  <si>
    <t>RIESLING TERRASSEN 2018</t>
  </si>
  <si>
    <t>Smaragde   - produktová řada</t>
  </si>
  <si>
    <t>WA001/17</t>
  </si>
  <si>
    <t>GRUNER VELTLINER TERRASSEN 2017</t>
  </si>
  <si>
    <t>e</t>
  </si>
  <si>
    <t>GRUNER VELTLINER AXPOINT 2018</t>
  </si>
  <si>
    <t>WA007/18</t>
  </si>
  <si>
    <t>GRUNER VELTLINER ACHLEITEN 2018</t>
  </si>
  <si>
    <t>98 points</t>
  </si>
  <si>
    <t>GRUNER VELTLINER ACHLEITEN 2018 Magnum 1,5 l</t>
  </si>
  <si>
    <t>GRUNER VELTLINER KELLERBERG 2018</t>
  </si>
  <si>
    <t>97 points</t>
  </si>
  <si>
    <t>GRUNER VELTLINER KELLERBERG 2018 Magnum 1,5 l</t>
  </si>
  <si>
    <t>GRUNER VELTLINER KIRNBERG 2018</t>
  </si>
  <si>
    <t>97 Points</t>
  </si>
  <si>
    <t>AUSTRÁLIE</t>
  </si>
  <si>
    <t>vinařství - GRANT BURGE ESTATE, BAROSSA VALLEY</t>
  </si>
  <si>
    <t>850013-2018</t>
  </si>
  <si>
    <t>BENCHMARK CHARDONNAY 2018</t>
  </si>
  <si>
    <t>850015-2017</t>
  </si>
  <si>
    <t>BENCHMARK CABERNET SAUVIGNON  2017</t>
  </si>
  <si>
    <t>850018-2018</t>
  </si>
  <si>
    <t>BENCHMARK SHIRAZ 2018</t>
  </si>
  <si>
    <t>840000-2014</t>
  </si>
  <si>
    <t>BAROSSA VINES SHIRAZ 2014</t>
  </si>
  <si>
    <t>859966-2018</t>
  </si>
  <si>
    <t>5th GENERATION SHIRAZ 2018</t>
  </si>
  <si>
    <t>850042-2015</t>
  </si>
  <si>
    <t>THORN EDEN VALLEY RIESLING 2015</t>
  </si>
  <si>
    <t>850035-2017</t>
  </si>
  <si>
    <t>SUMMERS CHARDONNAY 2017</t>
  </si>
  <si>
    <t>850036-2016</t>
  </si>
  <si>
    <t>HILLCOT MERLOT 2016</t>
  </si>
  <si>
    <t>850038-2016</t>
  </si>
  <si>
    <t>MIAMBA SHIRAZ 2016</t>
  </si>
  <si>
    <t>850035-2016</t>
  </si>
  <si>
    <t>CAMERON VALE CABERNET SAUVIGNON 2016</t>
  </si>
  <si>
    <t>850034-2014</t>
  </si>
  <si>
    <t>DALY ROAD SHIRAZ-MOURVEDRE 2014</t>
  </si>
  <si>
    <t>850040-2016</t>
  </si>
  <si>
    <t>FILSELL SHIRAZ 2016</t>
  </si>
  <si>
    <t>850045-2013</t>
  </si>
  <si>
    <t>THE HOLY TRINITY GSM 2013</t>
  </si>
  <si>
    <t>850080-2010</t>
  </si>
  <si>
    <t>SHADRACH CABERNET SAUVIGNON 2010</t>
  </si>
  <si>
    <t>850050-2012</t>
  </si>
  <si>
    <t>MESHACH SHIRAZ  2012, 2009</t>
  </si>
  <si>
    <t>AGED TAWNY PORT</t>
  </si>
  <si>
    <t xml:space="preserve">10 YEAR OLD TAWNY </t>
  </si>
  <si>
    <t xml:space="preserve">20 YEAR OLD TAWNY </t>
  </si>
  <si>
    <t>vinařství - WOODLANDS, WILYABRUP VALLEY, AUSTRALIE</t>
  </si>
  <si>
    <t>Watson Family Vineyards   - produktová řada</t>
  </si>
  <si>
    <t>WF002/17</t>
  </si>
  <si>
    <t>WATSON CHARDONNAY 2017</t>
  </si>
  <si>
    <t>WF003/16</t>
  </si>
  <si>
    <t>WATSON CABERNET MERLOT 2016</t>
  </si>
  <si>
    <t>WF004/16</t>
  </si>
  <si>
    <t>WATSON  SHIRAZ 2016</t>
  </si>
  <si>
    <t>Woodlands Wilyabrup Valley   - produktová řada</t>
  </si>
  <si>
    <t>WO101/15</t>
  </si>
  <si>
    <t>CHARDONNAY 2015</t>
  </si>
  <si>
    <t>WO102/14</t>
  </si>
  <si>
    <t>CABERNET SAUVIGNON MERLOT 2014</t>
  </si>
  <si>
    <t>Woodlands Single Vineyard   - produktová řada</t>
  </si>
  <si>
    <t>WO103/16</t>
  </si>
  <si>
    <t>CLEMENTINE 2016</t>
  </si>
  <si>
    <t>WO104/13</t>
  </si>
  <si>
    <t>MARGARET MERLOT 2013</t>
  </si>
  <si>
    <t>WO105/17</t>
  </si>
  <si>
    <t>CHLOE CHARDONNAY 2017</t>
  </si>
  <si>
    <t>WO106/15</t>
  </si>
  <si>
    <t>CABERNET SAUVIGNON "Russell" 2015</t>
  </si>
  <si>
    <t>WO107/17</t>
  </si>
  <si>
    <t>CABERNET SAUVIGNON  "Matthew" 2017</t>
  </si>
  <si>
    <t>vinařství - WIRRA WIRRA,  AUSTRALIE</t>
  </si>
  <si>
    <t>WR015/17</t>
  </si>
  <si>
    <t xml:space="preserve">MRS. WIGLEY MOSCATO 2017,  0,5 l </t>
  </si>
  <si>
    <t>WR014/18</t>
  </si>
  <si>
    <t>ADELAIDE CHARDONNAY 2018</t>
  </si>
  <si>
    <t>WR013/17</t>
  </si>
  <si>
    <t>SCRUBY RISE WHITE 2017</t>
  </si>
  <si>
    <t>WR012/16</t>
  </si>
  <si>
    <t>SCRUBY RISE CHARDONNAY UNWOODED 2016</t>
  </si>
  <si>
    <t>WR001/18</t>
  </si>
  <si>
    <t>THE 12 MAN ADELAIDE HILLS CHARDONNAY 2018</t>
  </si>
  <si>
    <t>WR011/18</t>
  </si>
  <si>
    <t>ADELAIDE SHIRAZ 2018</t>
  </si>
  <si>
    <t>WR010/17</t>
  </si>
  <si>
    <t>SCRUBY RISE MCLAREN VALE SHIRAZ 2017</t>
  </si>
  <si>
    <t>WR002/16</t>
  </si>
  <si>
    <t>CHURCH BLOCK RED 2016</t>
  </si>
  <si>
    <t>CHURCH BLOCK RED 2016,  0,5 l</t>
  </si>
  <si>
    <t>CHURCH BLOCK RED  MAGNUM 2016</t>
  </si>
  <si>
    <t>WR003/17</t>
  </si>
  <si>
    <t>ORIGINAL BLEND GRENACHE - SHIRAZ 2017</t>
  </si>
  <si>
    <t>WR004/17</t>
  </si>
  <si>
    <t>CATAPULT MCLAREN VALE SHIRAZ  2017</t>
  </si>
  <si>
    <t>WR005/17</t>
  </si>
  <si>
    <t>WOODHENGE MCLAREN VALE SHIRAZ 2017</t>
  </si>
  <si>
    <t>WR007/16</t>
  </si>
  <si>
    <t>R.S.W. SHIRAZ 2016</t>
  </si>
  <si>
    <t>WR006/16</t>
  </si>
  <si>
    <t>DEAD RINGER CABERNET SAUVIGNON 2016</t>
  </si>
  <si>
    <t>vinařství - BARRAMUNDI</t>
  </si>
  <si>
    <t>1710BAESEA/V</t>
  </si>
  <si>
    <t>BARRAMUNDI CHARDONNAY 2017</t>
  </si>
  <si>
    <t>DECKERS BROKEN</t>
  </si>
  <si>
    <t>925075062800</t>
  </si>
  <si>
    <t>DECKERS BROKEN BACK CABERNET SHIRAZ</t>
  </si>
  <si>
    <t>9250750628001</t>
  </si>
  <si>
    <t>DECKERS BROKEN BACK  SHIRAZ</t>
  </si>
  <si>
    <t>PREMIUM CHARDONNAY 2020</t>
  </si>
  <si>
    <t>USA - KALIFORNIE</t>
  </si>
  <si>
    <t xml:space="preserve">vinařství - SEBASTIANI </t>
  </si>
  <si>
    <t>SB003/18</t>
  </si>
  <si>
    <t>NORTH COAST CHARDONNAY 2018</t>
  </si>
  <si>
    <t>SB007/13</t>
  </si>
  <si>
    <t xml:space="preserve">SONOMA COUNTY ZINFANDEL 2013                                </t>
  </si>
  <si>
    <t>SB005/13</t>
  </si>
  <si>
    <t xml:space="preserve">SONOMA COUNTY MERLOT 2013                                               </t>
  </si>
  <si>
    <t>SB025/17</t>
  </si>
  <si>
    <t>NORTH COAST MERLOT 2017</t>
  </si>
  <si>
    <t>SB023/16</t>
  </si>
  <si>
    <t xml:space="preserve">NORTH COAST CABERNET SAUVIGNON 2016                 </t>
  </si>
  <si>
    <t>vinařství - KULETO ESTATE NAPA VALLEY</t>
  </si>
  <si>
    <t>SB032/12</t>
  </si>
  <si>
    <t>"NATIVE SON"  ZINFANDEL-CAB.SAUV-SANGIOVESE-SYRAH-MERLOT-MALBEC 2012</t>
  </si>
  <si>
    <t>SB030/14</t>
  </si>
  <si>
    <t>"FROG PRINC" CAB.SAUV-MERLOT-PETIT VERDOT-CAB.FRANC-MALBEC-SYRAH 2014</t>
  </si>
  <si>
    <t>SB031/13</t>
  </si>
  <si>
    <t>"INDIA INK" CAB.SAUV-SYRAH-MERLOT-MALBEC-PETIT VERD-CAB.F-SANGIOVESE 2013</t>
  </si>
  <si>
    <t>FROCKS &amp; THRILLS ZINFANDEL ROSÉ</t>
  </si>
  <si>
    <t>CHILE</t>
  </si>
  <si>
    <t xml:space="preserve">vinařství - VERAMONTE </t>
  </si>
  <si>
    <t>VM015/14</t>
  </si>
  <si>
    <t>PRIMUS BLEND 2014</t>
  </si>
  <si>
    <t>vinařství - BOUCHON</t>
  </si>
  <si>
    <t>BO005/18</t>
  </si>
  <si>
    <t>BOUCHON RESERVA SAUVINGNON BLANC 2018</t>
  </si>
  <si>
    <t>BO010/18</t>
  </si>
  <si>
    <t>BOUCHON RESERVA CHARDONNAY 2018</t>
  </si>
  <si>
    <t>BO030/18</t>
  </si>
  <si>
    <t>BOUCHON RESERVA MERLOT 2018</t>
  </si>
  <si>
    <t>BO035/18</t>
  </si>
  <si>
    <t>BOUCHON RESERVA CARMENERE 2018</t>
  </si>
  <si>
    <t>BO025/18</t>
  </si>
  <si>
    <t>BOUCHON RESERVA CABERNET SAUVIGNON 2018</t>
  </si>
  <si>
    <t>BO055/17</t>
  </si>
  <si>
    <t>BOUCHON BLOCK SERIES CARMENERE 2017</t>
  </si>
  <si>
    <t>BO050/16</t>
  </si>
  <si>
    <t>BOUCHON BLOCK SERIES CABERNET SAUVIGNON 2016</t>
  </si>
  <si>
    <t>BO070/19</t>
  </si>
  <si>
    <t>BOUCHON PAIS SALVAJE BLANCO 2019</t>
  </si>
  <si>
    <t>BO075/18</t>
  </si>
  <si>
    <t>BOUCHON PAIS SALVAJE TINTO 2018</t>
  </si>
  <si>
    <t>BO080/16</t>
  </si>
  <si>
    <t>BOUCHON VIGNO CARIGNAN 2016</t>
  </si>
  <si>
    <t>BO085/17</t>
  </si>
  <si>
    <t>BOUCHON GRANITO SEMILLON 2017</t>
  </si>
  <si>
    <t>BO090/15</t>
  </si>
  <si>
    <t>BOUCHON GRANITO CABERNET SAUVIGNON/CARMENERE 2015</t>
  </si>
  <si>
    <t>JIŽNÍ AFRIKA</t>
  </si>
  <si>
    <t xml:space="preserve">vinařství - MEERLUST - STELLENBOSCH </t>
  </si>
  <si>
    <t>NENÍ</t>
  </si>
  <si>
    <t xml:space="preserve">CHARDONNAY 2015     </t>
  </si>
  <si>
    <t>ML004/17</t>
  </si>
  <si>
    <t>RED - MERLOT-CAB.SAUV-CAB.FRANK-PETIT VERDOT 2017</t>
  </si>
  <si>
    <t>ML006/13</t>
  </si>
  <si>
    <t>PINOT NOIR 2013</t>
  </si>
  <si>
    <t>ML008/14</t>
  </si>
  <si>
    <t>CABERNET SAUVIGNON 2014</t>
  </si>
  <si>
    <t>ML010/16</t>
  </si>
  <si>
    <t>RUBICON 2016</t>
  </si>
  <si>
    <t>ML011/12</t>
  </si>
  <si>
    <t xml:space="preserve"> RUBICON 2012  MAGNUM -1,5L</t>
  </si>
  <si>
    <t>vinařství - DELHEIM - STELLENBOSCH</t>
  </si>
  <si>
    <t>DW003/19</t>
  </si>
  <si>
    <t>DW004/20</t>
  </si>
  <si>
    <t>CHENIN BLANC 2020</t>
  </si>
  <si>
    <t>DW006/20</t>
  </si>
  <si>
    <t>PINOTAGE ROSE 2020</t>
  </si>
  <si>
    <t>DW005/17</t>
  </si>
  <si>
    <t>CABERNET - SHIRAZ 2017</t>
  </si>
  <si>
    <t>Double Gold</t>
  </si>
  <si>
    <t>DW012/18</t>
  </si>
  <si>
    <t xml:space="preserve">CHENIN BLANC NATURAL FERMENT 2018                                                                           </t>
  </si>
  <si>
    <t>92, 4****</t>
  </si>
  <si>
    <t>DW008/13</t>
  </si>
  <si>
    <t>CHARDONNAY 2013</t>
  </si>
  <si>
    <t>DW009/15</t>
  </si>
  <si>
    <t>CHARDONNAY SUR LIE 2015</t>
  </si>
  <si>
    <t>4****</t>
  </si>
  <si>
    <t>DW014/16</t>
  </si>
  <si>
    <t>SHIRAZ 2016</t>
  </si>
  <si>
    <t>DW020/17</t>
  </si>
  <si>
    <t>PINOTAGE 2017</t>
  </si>
  <si>
    <t>DW025/15</t>
  </si>
  <si>
    <t>GRAND RESERVE CABERNET SAUVIGNON - MERLOT 2015</t>
  </si>
  <si>
    <t>92, 4,5****</t>
  </si>
  <si>
    <t>DW028/15</t>
  </si>
  <si>
    <t>ESTATE "EDELSPLATZ" NOBLE BOTRYTIS RIESLING 2015, 0,35ml/lahev</t>
  </si>
  <si>
    <t>vinařství - FRANSCHHOEK CELLAR- WEST CAPE</t>
  </si>
  <si>
    <t>FR001/18</t>
  </si>
  <si>
    <t>CHENINE BLANC "LA COTTE MILL" 2018</t>
  </si>
  <si>
    <t>FR003/19</t>
  </si>
  <si>
    <t>CHARDONNAY "OUR TOWN HALL" 2019</t>
  </si>
  <si>
    <t>FR008/18</t>
  </si>
  <si>
    <t>SHIRAZ "BAKER STATION" 2018</t>
  </si>
  <si>
    <t>FR006/18</t>
  </si>
  <si>
    <t>CABERNET SAUVIGNON " THE CHURCHYARD" 2018</t>
  </si>
  <si>
    <t>vinařství GRAHAM BECK</t>
  </si>
  <si>
    <t>BK050/NV</t>
  </si>
  <si>
    <t>GRAHAM BECK BRUT NV</t>
  </si>
  <si>
    <t>91; 4 ****</t>
  </si>
  <si>
    <t>GRAHAM BECK BRUT NV - MAGNUM 1,5 l</t>
  </si>
  <si>
    <t>GRAHAM BECK BRUT NV,  0,375 l</t>
  </si>
  <si>
    <t>BK052/14</t>
  </si>
  <si>
    <t xml:space="preserve">GRAHAM BECK BLANC de BLANCS 2015, BRUT </t>
  </si>
  <si>
    <t>BK054/NV</t>
  </si>
  <si>
    <t>GRAHAM BECK BRUT ROSE NV</t>
  </si>
  <si>
    <t>93; 4****</t>
  </si>
  <si>
    <t>BK056/11</t>
  </si>
  <si>
    <t>GRAHAM BECK BRUT ROSE VINTAGE 2015</t>
  </si>
  <si>
    <t>BK060/NV</t>
  </si>
  <si>
    <t>GRAHAM BECK BRUT ZERO VINTAGE 2014</t>
  </si>
  <si>
    <t>BK020/NV</t>
  </si>
  <si>
    <t>GRAHAM BECK BRUT BLISS NECTAR</t>
  </si>
  <si>
    <t>BK021/NV</t>
  </si>
  <si>
    <t>GRAHAM BECK BRUT BLISS NECTAR ROSE</t>
  </si>
  <si>
    <t>BK070/NV</t>
  </si>
  <si>
    <t>GRAHAM BECK BRUT CUVEE CLIVE</t>
  </si>
  <si>
    <t xml:space="preserve">vinařství - STEENBERG </t>
  </si>
  <si>
    <t>SUPER PREMIUM - produktová řada</t>
  </si>
  <si>
    <t>STEENBERG STATELY CABERNET SAUVINGNON - SHIRAZ</t>
  </si>
  <si>
    <t>ST001/17</t>
  </si>
  <si>
    <t>STEENBERG MERLOT 2017</t>
  </si>
  <si>
    <t>ST002/16</t>
  </si>
  <si>
    <t>STEENBERG SHIRAZ  2016</t>
  </si>
  <si>
    <t>ST004/19</t>
  </si>
  <si>
    <t>STEENBERG SAUVIGNON BLANC 2019</t>
  </si>
  <si>
    <t>ST010/18</t>
  </si>
  <si>
    <t>STEENBERG RATTLESNAKE SAUVIGNON BLANC 2018</t>
  </si>
  <si>
    <t>ST007/18</t>
  </si>
  <si>
    <t>STEENBERG RUBY ROSE 2018</t>
  </si>
  <si>
    <t>DOUBLE GOLD</t>
  </si>
  <si>
    <t>ST005/18</t>
  </si>
  <si>
    <t>STEENBERG SPHYNX CHARDONNAY 2018</t>
  </si>
  <si>
    <t>STEENBERG ECHO RED BLEND</t>
  </si>
  <si>
    <t>ULTRA PREMIUM - produktová řada</t>
  </si>
  <si>
    <t>ST013/15</t>
  </si>
  <si>
    <t>STEENBERG CATHARINA 2015  (RED BLEND)</t>
  </si>
  <si>
    <t>ST014/15</t>
  </si>
  <si>
    <t>STEENBERG NEBBIOLO 2015</t>
  </si>
  <si>
    <t>THE BLACK SWAN 2019</t>
  </si>
  <si>
    <t>ST017/17</t>
  </si>
  <si>
    <t>STEENBERG SEMILLON 2017</t>
  </si>
  <si>
    <t>METHODE CAP CLASSIQUE  - produktová řada</t>
  </si>
  <si>
    <t>STEENBERG LADY R MCC</t>
  </si>
  <si>
    <t>ST016/16</t>
  </si>
  <si>
    <t xml:space="preserve">STEENBERG 1682 PINOT NOIR MCC </t>
  </si>
  <si>
    <t>ST006/NV</t>
  </si>
  <si>
    <t>STEENBERG 1682 CHARDONNAY MCC</t>
  </si>
  <si>
    <t>STEENBERG 1682 CHARDONNAY MCC - MAGNUM</t>
  </si>
  <si>
    <t>ST015/NV</t>
  </si>
  <si>
    <t>STEENBERG SPARKLING SAUVIGNON BLANC</t>
  </si>
  <si>
    <t>MAGNA CARTA 2012, 2015</t>
  </si>
  <si>
    <t>vinařství - GLENELLY ESTATE</t>
  </si>
  <si>
    <t>704003-2014</t>
  </si>
  <si>
    <t>GLASS COLLECTION CAB.SAUV 2014</t>
  </si>
  <si>
    <t>704005-2016</t>
  </si>
  <si>
    <t>GLENELLY GLASS COLLECTION MERLOT 2016</t>
  </si>
  <si>
    <t>704007-2014</t>
  </si>
  <si>
    <t>GLENELLY GLASS COLLECTION  SYRAH 2014 </t>
  </si>
  <si>
    <t>GLENELLY ESTATE RESERVA CHARDONNY 2015 </t>
  </si>
  <si>
    <t>704015-2020</t>
  </si>
  <si>
    <t>GLENELLY ESTATE RESERVA  ROUGE 2012</t>
  </si>
  <si>
    <t>704020-2012</t>
  </si>
  <si>
    <t>GLENELLY LADY MAY 2011</t>
  </si>
  <si>
    <t>GRAND VIN de GLENELLY ROUGE  2008 1.5L</t>
  </si>
  <si>
    <t>vinařství - The Goose</t>
  </si>
  <si>
    <t>GW10633/18</t>
  </si>
  <si>
    <t xml:space="preserve">THE GOOSE WINES SAUVIGNON BLANC  2018 </t>
  </si>
  <si>
    <t xml:space="preserve">THE GOOSE WINES CHARDONNAY  2018 </t>
  </si>
  <si>
    <t>GW10635/15</t>
  </si>
  <si>
    <t>THE GOOSE WINES SHIRAZ 2015</t>
  </si>
  <si>
    <t>GW10636/17</t>
  </si>
  <si>
    <t>THE GOOSE WINES CABERNET SAUVIGNON 2017</t>
  </si>
  <si>
    <t>GW10638/17</t>
  </si>
  <si>
    <t>THE GOOSE WINES PINOT NOIR 2017</t>
  </si>
  <si>
    <t>GW10637/09</t>
  </si>
  <si>
    <t>THE GOOSE WINES EXPRESSION 2009</t>
  </si>
  <si>
    <t>vinařství - ROZENDAAL</t>
  </si>
  <si>
    <t>BA001/14</t>
  </si>
  <si>
    <t>ROZENDAAL CHENIN BLANC</t>
  </si>
  <si>
    <t>CAPE DOLPHIN CHENIN BLANC</t>
  </si>
  <si>
    <t>PORTUGALSKO</t>
  </si>
  <si>
    <t>vinařství - QUINTA da ROMANEIRA,  DOURO</t>
  </si>
  <si>
    <t>RO001/NV</t>
  </si>
  <si>
    <t>FINE WHITE PORT</t>
  </si>
  <si>
    <t>RO003/NV</t>
  </si>
  <si>
    <t>FINE RUBY PORT</t>
  </si>
  <si>
    <t>RO005/NV</t>
  </si>
  <si>
    <t>FINE TAWNY PORT</t>
  </si>
  <si>
    <t>RO008/13</t>
  </si>
  <si>
    <t>L.B.W. (unfiltered) 2013s darkovým boxem</t>
  </si>
  <si>
    <t>RO029/NV</t>
  </si>
  <si>
    <t>TAWNY 10-YEAR_OLD s darkovým boxem</t>
  </si>
  <si>
    <t>RO012/04</t>
  </si>
  <si>
    <t xml:space="preserve">VINTAGE PORT 2004 </t>
  </si>
  <si>
    <t>RO035/NV</t>
  </si>
  <si>
    <t>OLIVE OIL</t>
  </si>
  <si>
    <t>Olej</t>
  </si>
  <si>
    <t>ITÁLIE</t>
  </si>
  <si>
    <t>Vinařství - PIROVANO, Cantine, Veneto</t>
  </si>
  <si>
    <t>PO044/NV</t>
  </si>
  <si>
    <t>CASA COLLER SPUMANTE BRUT</t>
  </si>
  <si>
    <t>PO045/NV</t>
  </si>
  <si>
    <t>CASA COLLER SPUMANTE BRUT - MAGNUM 1,5l</t>
  </si>
  <si>
    <t>PO048/NV</t>
  </si>
  <si>
    <t>CASA COLLER SPUMANTE BRUT ROSÉ</t>
  </si>
  <si>
    <t>PO047/NV</t>
  </si>
  <si>
    <t>CASA COLLER SPUMANTE BRUT CHARDONNAY</t>
  </si>
  <si>
    <t>PO041/NV</t>
  </si>
  <si>
    <t>CASA COLLER SPUMANTE MOSCATO DOLCE</t>
  </si>
  <si>
    <t>PO042/NV</t>
  </si>
  <si>
    <t>CASA COLLER SPUMANTE PROSECCO EXTRA DRY</t>
  </si>
  <si>
    <t>Vinařství - MONTRESOR, Veneto</t>
  </si>
  <si>
    <t>GM030/NV</t>
  </si>
  <si>
    <t>MONTRESOR PROSECCO SPUMANTE CONTESSA GIULIA</t>
  </si>
  <si>
    <t>GM033/NV</t>
  </si>
  <si>
    <t>MONTRESOR ROSÉ ROYAL BRUT SPARKING PINOT NOIR</t>
  </si>
  <si>
    <t>Vinařství - DE BERNARD, Veneto, Valdobbiadene</t>
  </si>
  <si>
    <t>CUVÉE DOLCE - SWEET SPARKLING WINE</t>
  </si>
  <si>
    <t>CUVÉE PRESTIGE MILLESIMATO, Extra dry, Gléra</t>
  </si>
  <si>
    <t>ROSÉ MILLESIMATO</t>
  </si>
  <si>
    <t>PROSECCO DOC TREVISO, Extra Dry</t>
  </si>
  <si>
    <t>VALDOBBIADENE DOCG PROSECCO SUPERIORE, Extra dry</t>
  </si>
  <si>
    <t>VALDOBBIADENE DOCG PROSECCO SUPERIORE,BRUT MILLESIMATO</t>
  </si>
  <si>
    <t>VALDOBBIADENE DOCG PROSECCO SUPERIORE,BRUT MILLESIMATO - MAGNUM 1,5l</t>
  </si>
  <si>
    <t>VALDOBBIADENE DOCG PROSECCO 7 OMBRE</t>
  </si>
  <si>
    <t>FRANCIE</t>
  </si>
  <si>
    <t>Vinařství - BEAUMET, Champagne</t>
  </si>
  <si>
    <t>BT001/NV</t>
  </si>
  <si>
    <t>BEAUMET CHAMPAGNE BRUT</t>
  </si>
  <si>
    <t>Vinařství - DE REYVE, Champagne</t>
  </si>
  <si>
    <t>SG120/NV</t>
  </si>
  <si>
    <t>DE REYVE CHAMPAGNE BRUT PREMIER CRU</t>
  </si>
  <si>
    <t>Vinařství - DOMAIN NATHALIE et GILES FEVRE, Burgundy</t>
  </si>
  <si>
    <t>FV001/18</t>
  </si>
  <si>
    <t>FEVRE CHABLIS 2018</t>
  </si>
  <si>
    <t>Vinařství - DOMAIN FERNAND ENGEL, Alsasko</t>
  </si>
  <si>
    <t>EN001/19</t>
  </si>
  <si>
    <t>ENGEL PINOT BLANC RESERVÉ 2019</t>
  </si>
  <si>
    <t>EN005/20</t>
  </si>
  <si>
    <t>ENGEL PINOT GRIS RESERVÉ 2020</t>
  </si>
  <si>
    <t>EN003/19</t>
  </si>
  <si>
    <t>ENGEL RIESLING RESERVÉ 2019</t>
  </si>
  <si>
    <t>EN011/18</t>
  </si>
  <si>
    <t>ENGEL SYLVANER RENAISSANCE 2018</t>
  </si>
  <si>
    <t>EN007/18</t>
  </si>
  <si>
    <t>ENGEL GEWURZTRAMINER RESERVÉ 2018</t>
  </si>
  <si>
    <t>EN025/19</t>
  </si>
  <si>
    <t>ENGEL CRÉMANT d'ALSACE BRUTCHARDONNAY</t>
  </si>
  <si>
    <t>Vinařství - DOMAIN FLEURIE la MADONE, Beaujolais</t>
  </si>
  <si>
    <t>FLEURIE la MADONE TRADITION 2015</t>
  </si>
  <si>
    <t>Vinařství - DOMAIN ANDRE NEVEU, Loire</t>
  </si>
  <si>
    <t>NV001/18</t>
  </si>
  <si>
    <t>NEVEU SANCERRE BLANC le GRAND FRICAMBAULT 2014</t>
  </si>
  <si>
    <t>DOPRAVA v Praze do 5 kartonů  (nad 5 kartonů je doprava po Praze ZDARMA)</t>
  </si>
  <si>
    <t>CENA CELKEM</t>
  </si>
  <si>
    <t xml:space="preserve">        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</si>
</sst>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_-* #,##0.00\ _K_č_-;\-* #,##0.00\ _K_č_-;_-* &quot;-&quot;??\ _K_č_-;_-@"/>
    <numFmt numFmtId="166" formatCode="#,##0\ &quot;Kč&quot;"/>
    <numFmt numFmtId="167" formatCode="_-* #,##0.00\ [$Kč-405]_-;\-* #,##0.00\ [$Kč-405]_-;_-* &quot;-&quot;??\ [$Kč-405]_-;_-@"/>
  </numFmts>
  <fonts count="56">
    <font>
      <sz val="12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>
      <sz val="8.0"/>
      <color theme="1"/>
      <name val="Comfortaa"/>
    </font>
    <font>
      <b/>
      <sz val="12.0"/>
      <color theme="1"/>
      <name val="Calibri"/>
    </font>
    <font>
      <b/>
      <sz val="12.0"/>
      <color rgb="FFE06666"/>
      <name val="Calibri"/>
    </font>
    <font>
      <sz val="12.0"/>
      <color rgb="FF3C78D8"/>
      <name val="Calibri"/>
    </font>
    <font>
      <sz val="12.0"/>
      <color theme="1"/>
      <name val="Calibri"/>
    </font>
    <font>
      <b/>
      <sz val="24.0"/>
      <color theme="1"/>
      <name val="Calibri"/>
    </font>
    <font>
      <b/>
      <sz val="11.0"/>
      <color theme="1"/>
      <name val="Calibri"/>
    </font>
    <font>
      <b/>
      <sz val="14.0"/>
      <color theme="1"/>
      <name val="Calibri"/>
    </font>
    <font>
      <sz val="11.0"/>
      <color theme="1"/>
      <name val="Arial"/>
    </font>
    <font>
      <b/>
      <sz val="11.0"/>
      <color theme="1"/>
      <name val="Arial"/>
    </font>
    <font>
      <b/>
      <sz val="12.0"/>
      <color theme="1"/>
      <name val="Arial"/>
    </font>
    <font>
      <b/>
      <sz val="12.0"/>
      <color rgb="FFE06666"/>
      <name val="Arial"/>
    </font>
    <font>
      <sz val="12.0"/>
      <color rgb="FF3C78D8"/>
      <name val="Arial"/>
    </font>
    <font>
      <b/>
      <sz val="11.0"/>
      <color rgb="FFFFFFFF"/>
      <name val="Arial"/>
    </font>
    <font>
      <b/>
      <sz val="11.0"/>
      <color rgb="FFFFFFFF"/>
      <name val="Calibri"/>
    </font>
    <font>
      <sz val="8.0"/>
      <color rgb="FFFFFFFF"/>
      <name val="Comfortaa"/>
    </font>
    <font>
      <b/>
      <sz val="10.0"/>
      <color rgb="FFFFFFFF"/>
      <name val="Arial"/>
    </font>
    <font>
      <b/>
      <sz val="10.0"/>
      <color rgb="FFE06666"/>
      <name val="Arial"/>
    </font>
    <font>
      <b/>
      <sz val="10.0"/>
      <color rgb="FF3C78D8"/>
      <name val="Arial"/>
    </font>
    <font>
      <b/>
      <sz val="9.0"/>
      <color rgb="FFFFFFFF"/>
      <name val="Calibri"/>
    </font>
    <font>
      <b/>
      <sz val="8.0"/>
      <color rgb="FFFFFFFF"/>
      <name val="Comfortaa"/>
    </font>
    <font>
      <b/>
      <sz val="16.0"/>
      <color theme="1"/>
      <name val="Calibri"/>
    </font>
    <font>
      <b/>
      <sz val="16.0"/>
      <color theme="1"/>
      <name val="Arial"/>
    </font>
    <font>
      <sz val="12.0"/>
      <color rgb="FF000000"/>
      <name val="Arial"/>
    </font>
    <font>
      <b/>
      <sz val="12.0"/>
      <color rgb="FF000000"/>
      <name val="Arial"/>
    </font>
    <font>
      <b/>
      <sz val="11.0"/>
      <color rgb="FFE06666"/>
      <name val="Calibri"/>
    </font>
    <font>
      <b/>
      <sz val="11.0"/>
      <color rgb="FF3C78D8"/>
      <name val="Arial"/>
    </font>
    <font>
      <sz val="11.0"/>
      <color rgb="FF000000"/>
      <name val="Calibri"/>
    </font>
    <font>
      <sz val="10.0"/>
      <color theme="1"/>
      <name val="Arial"/>
    </font>
    <font>
      <sz val="11.0"/>
      <color rgb="FF3C78D8"/>
      <name val="Calibri"/>
    </font>
    <font>
      <sz val="11.0"/>
      <color rgb="FF000000"/>
      <name val="Arial"/>
    </font>
    <font>
      <b/>
      <sz val="12.0"/>
      <color rgb="FF000000"/>
      <name val="Calibri"/>
    </font>
    <font>
      <sz val="8.0"/>
      <color rgb="FF000000"/>
      <name val="Comfortaa"/>
    </font>
    <font>
      <sz val="12.0"/>
      <color rgb="FF000000"/>
      <name val="Calibri"/>
    </font>
    <font>
      <b/>
      <sz val="11.0"/>
      <color rgb="FFE06666"/>
      <name val="Arial"/>
    </font>
    <font>
      <sz val="11.0"/>
      <color rgb="FF3C78D8"/>
      <name val="Arial"/>
    </font>
    <font>
      <b/>
      <sz val="11.0"/>
      <color rgb="FF161212"/>
      <name val="Arial"/>
    </font>
    <font>
      <b/>
      <sz val="18.0"/>
      <color rgb="FFE36C09"/>
      <name val="Arial"/>
    </font>
    <font>
      <b/>
      <sz val="11.0"/>
      <color rgb="FF000000"/>
      <name val="Calibri"/>
    </font>
    <font>
      <sz val="11.0"/>
      <color rgb="FFFFFFFF"/>
      <name val="Arial"/>
    </font>
    <font>
      <b/>
      <sz val="16.0"/>
      <color rgb="FFFFFFFF"/>
      <name val="Calibri"/>
    </font>
    <font>
      <b/>
      <sz val="16.0"/>
      <color rgb="FFFFFFFF"/>
      <name val="Arial"/>
    </font>
    <font>
      <sz val="12.0"/>
      <color rgb="FFFFFFFF"/>
      <name val="Arial"/>
    </font>
    <font>
      <b/>
      <sz val="12.0"/>
      <color rgb="FFFFFFFF"/>
      <name val="Arial"/>
    </font>
    <font>
      <sz val="11.0"/>
      <color rgb="FF222222"/>
      <name val="Calibri"/>
    </font>
    <font>
      <sz val="8.0"/>
      <color rgb="FF222222"/>
      <name val="Comfortaa"/>
    </font>
    <font>
      <sz val="11.0"/>
      <color rgb="FF222222"/>
      <name val="Arial"/>
    </font>
    <font>
      <sz val="12.0"/>
      <color rgb="FF0C0C0C"/>
      <name val="Arial"/>
    </font>
    <font/>
    <font>
      <b/>
      <sz val="11.0"/>
      <color rgb="FF3C78D8"/>
      <name val="Calibri"/>
    </font>
    <font>
      <sz val="11.0"/>
    </font>
    <font>
      <b/>
      <color theme="1"/>
      <name val="Calibri"/>
    </font>
    <font>
      <b/>
      <color rgb="FFE06666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  <fill>
      <patternFill patternType="solid">
        <fgColor rgb="FFE06666"/>
        <bgColor rgb="FFE06666"/>
      </patternFill>
    </fill>
    <fill>
      <patternFill patternType="solid">
        <fgColor rgb="FFD8D8D8"/>
        <bgColor rgb="FFD8D8D8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6FA8DC"/>
        <bgColor rgb="FF6FA8DC"/>
      </patternFill>
    </fill>
    <fill>
      <patternFill patternType="solid">
        <fgColor rgb="FFCCCCCC"/>
        <bgColor rgb="FFCCCCCC"/>
      </patternFill>
    </fill>
    <fill>
      <patternFill patternType="solid">
        <fgColor rgb="FFEEECE1"/>
        <bgColor rgb="FFEEECE1"/>
      </patternFill>
    </fill>
    <fill>
      <patternFill patternType="solid">
        <fgColor rgb="FFEFEFEF"/>
        <bgColor rgb="FFEFEFEF"/>
      </patternFill>
    </fill>
  </fills>
  <borders count="57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top/>
      <bottom/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bottom style="thin">
        <color rgb="FF000000"/>
      </bottom>
    </border>
    <border>
      <left/>
      <right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right/>
      <top/>
      <bottom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164" xfId="0" applyAlignment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3" numFmtId="164" xfId="0" applyAlignment="1" applyFont="1" applyNumberFormat="1">
      <alignment horizontal="center" shrinkToFit="0" vertical="center" wrapText="1"/>
    </xf>
    <xf borderId="0" fillId="0" fontId="2" numFmtId="2" xfId="0" applyAlignment="1" applyFont="1" applyNumberFormat="1">
      <alignment horizontal="center" shrinkToFit="0" vertical="center" wrapText="1"/>
    </xf>
    <xf borderId="0" fillId="0" fontId="4" numFmtId="1" xfId="0" applyFont="1" applyNumberFormat="1"/>
    <xf borderId="0" fillId="0" fontId="4" numFmtId="2" xfId="0" applyFont="1" applyNumberFormat="1"/>
    <xf borderId="0" fillId="0" fontId="5" numFmtId="2" xfId="0" applyFont="1" applyNumberFormat="1"/>
    <xf borderId="0" fillId="0" fontId="6" numFmtId="1" xfId="0" applyAlignment="1" applyFont="1" applyNumberFormat="1">
      <alignment horizontal="center" vertical="center"/>
    </xf>
    <xf borderId="0" fillId="0" fontId="7" numFmtId="0" xfId="0" applyFont="1"/>
    <xf borderId="0" fillId="0" fontId="8" numFmtId="164" xfId="0" applyAlignment="1" applyFont="1" applyNumberFormat="1">
      <alignment horizontal="center" shrinkToFit="0" vertical="center" wrapText="1"/>
    </xf>
    <xf borderId="0" fillId="0" fontId="9" numFmtId="164" xfId="0" applyAlignment="1" applyFont="1" applyNumberFormat="1">
      <alignment horizontal="center" shrinkToFit="0" vertical="center" wrapText="1"/>
    </xf>
    <xf borderId="0" fillId="0" fontId="10" numFmtId="49" xfId="0" applyAlignment="1" applyFont="1" applyNumberFormat="1">
      <alignment horizontal="center" shrinkToFit="0" vertical="center" wrapText="1"/>
    </xf>
    <xf borderId="0" fillId="0" fontId="9" numFmtId="164" xfId="0" applyFont="1" applyNumberFormat="1"/>
    <xf borderId="0" fillId="0" fontId="9" numFmtId="1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" xfId="0" applyFont="1" applyNumberFormat="1"/>
    <xf borderId="0" fillId="0" fontId="9" numFmtId="2" xfId="0" applyFont="1" applyNumberFormat="1"/>
    <xf borderId="0" fillId="0" fontId="9" numFmtId="2" xfId="0" applyAlignment="1" applyFont="1" applyNumberFormat="1">
      <alignment horizontal="center"/>
    </xf>
    <xf borderId="0" fillId="0" fontId="1" numFmtId="2" xfId="0" applyFont="1" applyNumberFormat="1"/>
    <xf borderId="0" fillId="0" fontId="11" numFmtId="0" xfId="0" applyAlignment="1" applyFont="1">
      <alignment horizontal="left"/>
    </xf>
    <xf borderId="0" fillId="0" fontId="12" numFmtId="1" xfId="0" applyAlignment="1" applyFont="1" applyNumberFormat="1">
      <alignment horizontal="center" vertical="center"/>
    </xf>
    <xf borderId="0" fillId="0" fontId="11" numFmtId="164" xfId="0" applyAlignment="1" applyFont="1" applyNumberFormat="1">
      <alignment horizontal="center"/>
    </xf>
    <xf borderId="0" fillId="0" fontId="11" numFmtId="1" xfId="0" applyFont="1" applyNumberFormat="1"/>
    <xf borderId="0" fillId="0" fontId="0" numFmtId="2" xfId="0" applyFont="1" applyNumberFormat="1"/>
    <xf borderId="0" fillId="0" fontId="12" numFmtId="2" xfId="0" applyAlignment="1" applyFont="1" applyNumberFormat="1">
      <alignment horizontal="center"/>
    </xf>
    <xf borderId="0" fillId="0" fontId="12" numFmtId="2" xfId="0" applyFont="1" applyNumberFormat="1"/>
    <xf borderId="0" fillId="0" fontId="13" numFmtId="1" xfId="0" applyFont="1" applyNumberFormat="1"/>
    <xf borderId="0" fillId="0" fontId="13" numFmtId="2" xfId="0" applyFont="1" applyNumberFormat="1"/>
    <xf borderId="0" fillId="0" fontId="14" numFmtId="2" xfId="0" applyFont="1" applyNumberFormat="1"/>
    <xf borderId="0" fillId="0" fontId="15" numFmtId="1" xfId="0" applyAlignment="1" applyFont="1" applyNumberFormat="1">
      <alignment horizontal="center" vertical="center"/>
    </xf>
    <xf borderId="0" fillId="0" fontId="0" numFmtId="0" xfId="0" applyFont="1"/>
    <xf borderId="1" fillId="2" fontId="11" numFmtId="0" xfId="0" applyAlignment="1" applyBorder="1" applyFill="1" applyFont="1">
      <alignment horizontal="left"/>
    </xf>
    <xf borderId="1" fillId="2" fontId="9" numFmtId="164" xfId="0" applyBorder="1" applyFont="1" applyNumberFormat="1"/>
    <xf borderId="1" fillId="2" fontId="12" numFmtId="1" xfId="0" applyAlignment="1" applyBorder="1" applyFont="1" applyNumberFormat="1">
      <alignment horizontal="center" vertical="center"/>
    </xf>
    <xf borderId="1" fillId="2" fontId="3" numFmtId="164" xfId="0" applyAlignment="1" applyBorder="1" applyFont="1" applyNumberFormat="1">
      <alignment horizontal="center"/>
    </xf>
    <xf borderId="1" fillId="2" fontId="11" numFmtId="164" xfId="0" applyAlignment="1" applyBorder="1" applyFont="1" applyNumberFormat="1">
      <alignment horizontal="center"/>
    </xf>
    <xf borderId="1" fillId="2" fontId="11" numFmtId="1" xfId="0" applyBorder="1" applyFont="1" applyNumberFormat="1"/>
    <xf borderId="1" fillId="2" fontId="11" numFmtId="2" xfId="0" applyBorder="1" applyFont="1" applyNumberFormat="1"/>
    <xf borderId="1" fillId="2" fontId="12" numFmtId="2" xfId="0" applyAlignment="1" applyBorder="1" applyFont="1" applyNumberFormat="1">
      <alignment horizontal="center"/>
    </xf>
    <xf borderId="1" fillId="2" fontId="12" numFmtId="2" xfId="0" applyBorder="1" applyFont="1" applyNumberFormat="1"/>
    <xf borderId="1" fillId="2" fontId="13" numFmtId="1" xfId="0" applyBorder="1" applyFont="1" applyNumberFormat="1"/>
    <xf borderId="1" fillId="2" fontId="13" numFmtId="2" xfId="0" applyBorder="1" applyFont="1" applyNumberFormat="1"/>
    <xf borderId="1" fillId="2" fontId="14" numFmtId="2" xfId="0" applyBorder="1" applyFont="1" applyNumberFormat="1"/>
    <xf borderId="1" fillId="2" fontId="15" numFmtId="1" xfId="0" applyAlignment="1" applyBorder="1" applyFont="1" applyNumberFormat="1">
      <alignment horizontal="center" vertical="center"/>
    </xf>
    <xf borderId="1" fillId="2" fontId="0" numFmtId="0" xfId="0" applyBorder="1" applyFont="1"/>
    <xf borderId="1" fillId="2" fontId="1" numFmtId="164" xfId="0" applyBorder="1" applyFont="1" applyNumberFormat="1"/>
    <xf borderId="1" fillId="2" fontId="11" numFmtId="1" xfId="0" applyAlignment="1" applyBorder="1" applyFont="1" applyNumberFormat="1">
      <alignment horizontal="center" vertical="center"/>
    </xf>
    <xf borderId="1" fillId="2" fontId="16" numFmtId="0" xfId="0" applyAlignment="1" applyBorder="1" applyFont="1">
      <alignment horizontal="center" vertical="center"/>
    </xf>
    <xf borderId="1" fillId="2" fontId="17" numFmtId="164" xfId="0" applyAlignment="1" applyBorder="1" applyFont="1" applyNumberFormat="1">
      <alignment horizontal="center" vertical="center"/>
    </xf>
    <xf borderId="1" fillId="2" fontId="16" numFmtId="1" xfId="0" applyAlignment="1" applyBorder="1" applyFont="1" applyNumberFormat="1">
      <alignment horizontal="center" vertical="center"/>
    </xf>
    <xf borderId="1" fillId="2" fontId="18" numFmtId="164" xfId="0" applyAlignment="1" applyBorder="1" applyFont="1" applyNumberFormat="1">
      <alignment horizontal="center" vertical="center"/>
    </xf>
    <xf borderId="1" fillId="2" fontId="16" numFmtId="164" xfId="0" applyAlignment="1" applyBorder="1" applyFont="1" applyNumberFormat="1">
      <alignment horizontal="center" vertical="center"/>
    </xf>
    <xf borderId="1" fillId="2" fontId="19" numFmtId="1" xfId="0" applyAlignment="1" applyBorder="1" applyFont="1" applyNumberFormat="1">
      <alignment horizontal="center" shrinkToFit="0" vertical="center" wrapText="1"/>
    </xf>
    <xf borderId="1" fillId="2" fontId="19" numFmtId="2" xfId="0" applyAlignment="1" applyBorder="1" applyFont="1" applyNumberFormat="1">
      <alignment horizontal="center" shrinkToFit="0" vertical="center" wrapText="1"/>
    </xf>
    <xf borderId="1" fillId="2" fontId="20" numFmtId="2" xfId="0" applyAlignment="1" applyBorder="1" applyFont="1" applyNumberFormat="1">
      <alignment horizontal="center" shrinkToFit="0" vertical="center" wrapText="1"/>
    </xf>
    <xf borderId="1" fillId="2" fontId="21" numFmtId="1" xfId="0" applyAlignment="1" applyBorder="1" applyFont="1" applyNumberFormat="1">
      <alignment horizontal="center" shrinkToFit="0" vertical="center" wrapText="1"/>
    </xf>
    <xf borderId="2" fillId="3" fontId="22" numFmtId="0" xfId="0" applyAlignment="1" applyBorder="1" applyFill="1" applyFont="1">
      <alignment horizontal="center" vertical="center"/>
    </xf>
    <xf borderId="3" fillId="3" fontId="22" numFmtId="164" xfId="0" applyAlignment="1" applyBorder="1" applyFont="1" applyNumberFormat="1">
      <alignment horizontal="center" vertical="center"/>
    </xf>
    <xf borderId="3" fillId="3" fontId="22" numFmtId="1" xfId="0" applyAlignment="1" applyBorder="1" applyFont="1" applyNumberFormat="1">
      <alignment horizontal="center" vertical="center"/>
    </xf>
    <xf borderId="3" fillId="3" fontId="23" numFmtId="164" xfId="0" applyAlignment="1" applyBorder="1" applyFont="1" applyNumberFormat="1">
      <alignment horizontal="center" shrinkToFit="0" vertical="center" wrapText="1"/>
    </xf>
    <xf borderId="3" fillId="3" fontId="22" numFmtId="1" xfId="0" applyAlignment="1" applyBorder="1" applyFont="1" applyNumberFormat="1">
      <alignment horizontal="center" shrinkToFit="0" vertical="center" wrapText="1"/>
    </xf>
    <xf borderId="3" fillId="3" fontId="22" numFmtId="2" xfId="0" applyAlignment="1" applyBorder="1" applyFont="1" applyNumberFormat="1">
      <alignment horizontal="center" shrinkToFit="0" vertical="center" wrapText="1"/>
    </xf>
    <xf borderId="4" fillId="3" fontId="22" numFmtId="1" xfId="0" applyAlignment="1" applyBorder="1" applyFont="1" applyNumberFormat="1">
      <alignment horizontal="center" shrinkToFit="0" vertical="center" wrapText="1"/>
    </xf>
    <xf borderId="5" fillId="0" fontId="7" numFmtId="0" xfId="0" applyBorder="1" applyFont="1"/>
    <xf borderId="6" fillId="4" fontId="11" numFmtId="0" xfId="0" applyAlignment="1" applyBorder="1" applyFill="1" applyFont="1">
      <alignment horizontal="left"/>
    </xf>
    <xf borderId="6" fillId="4" fontId="24" numFmtId="164" xfId="0" applyAlignment="1" applyBorder="1" applyFont="1" applyNumberFormat="1">
      <alignment horizontal="left" vertical="center"/>
    </xf>
    <xf borderId="6" fillId="4" fontId="25" numFmtId="1" xfId="0" applyAlignment="1" applyBorder="1" applyFont="1" applyNumberFormat="1">
      <alignment horizontal="center" vertical="center"/>
    </xf>
    <xf borderId="6" fillId="4" fontId="3" numFmtId="164" xfId="0" applyAlignment="1" applyBorder="1" applyFont="1" applyNumberFormat="1">
      <alignment horizontal="center" vertical="center"/>
    </xf>
    <xf borderId="6" fillId="4" fontId="26" numFmtId="164" xfId="0" applyBorder="1" applyFont="1" applyNumberFormat="1"/>
    <xf borderId="6" fillId="4" fontId="26" numFmtId="1" xfId="0" applyBorder="1" applyFont="1" applyNumberFormat="1"/>
    <xf borderId="6" fillId="4" fontId="26" numFmtId="2" xfId="0" applyBorder="1" applyFont="1" applyNumberFormat="1"/>
    <xf borderId="6" fillId="4" fontId="27" numFmtId="1" xfId="0" applyBorder="1" applyFont="1" applyNumberFormat="1"/>
    <xf borderId="6" fillId="4" fontId="27" numFmtId="2" xfId="0" applyBorder="1" applyFont="1" applyNumberFormat="1"/>
    <xf borderId="6" fillId="4" fontId="14" numFmtId="2" xfId="0" applyBorder="1" applyFont="1" applyNumberFormat="1"/>
    <xf borderId="6" fillId="4" fontId="15" numFmtId="1" xfId="0" applyAlignment="1" applyBorder="1" applyFont="1" applyNumberFormat="1">
      <alignment horizontal="center" vertical="center"/>
    </xf>
    <xf borderId="5" fillId="0" fontId="26" numFmtId="0" xfId="0" applyBorder="1" applyFont="1"/>
    <xf borderId="0" fillId="0" fontId="26" numFmtId="0" xfId="0" applyFont="1"/>
    <xf borderId="7" fillId="5" fontId="0" numFmtId="0" xfId="0" applyAlignment="1" applyBorder="1" applyFill="1" applyFont="1">
      <alignment vertical="center"/>
    </xf>
    <xf borderId="7" fillId="5" fontId="4" numFmtId="164" xfId="0" applyAlignment="1" applyBorder="1" applyFont="1" applyNumberFormat="1">
      <alignment horizontal="left" vertical="center"/>
    </xf>
    <xf borderId="7" fillId="5" fontId="13" numFmtId="1" xfId="0" applyAlignment="1" applyBorder="1" applyFont="1" applyNumberFormat="1">
      <alignment horizontal="center" vertical="center"/>
    </xf>
    <xf borderId="7" fillId="5" fontId="3" numFmtId="164" xfId="0" applyAlignment="1" applyBorder="1" applyFont="1" applyNumberFormat="1">
      <alignment horizontal="center" vertical="center"/>
    </xf>
    <xf borderId="7" fillId="5" fontId="0" numFmtId="164" xfId="0" applyBorder="1" applyFont="1" applyNumberFormat="1"/>
    <xf borderId="7" fillId="5" fontId="0" numFmtId="1" xfId="0" applyBorder="1" applyFont="1" applyNumberFormat="1"/>
    <xf borderId="7" fillId="5" fontId="0" numFmtId="2" xfId="0" applyBorder="1" applyFont="1" applyNumberFormat="1"/>
    <xf borderId="7" fillId="5" fontId="13" numFmtId="1" xfId="0" applyBorder="1" applyFont="1" applyNumberFormat="1"/>
    <xf borderId="7" fillId="5" fontId="13" numFmtId="2" xfId="0" applyBorder="1" applyFont="1" applyNumberFormat="1"/>
    <xf borderId="8" fillId="5" fontId="14" numFmtId="2" xfId="0" applyBorder="1" applyFont="1" applyNumberFormat="1"/>
    <xf borderId="7" fillId="5" fontId="15" numFmtId="1" xfId="0" applyAlignment="1" applyBorder="1" applyFont="1" applyNumberFormat="1">
      <alignment horizontal="center" vertical="center"/>
    </xf>
    <xf borderId="9" fillId="0" fontId="0" numFmtId="0" xfId="0" applyBorder="1" applyFont="1"/>
    <xf borderId="10" fillId="6" fontId="4" numFmtId="164" xfId="0" applyBorder="1" applyFill="1" applyFont="1" applyNumberFormat="1"/>
    <xf borderId="1" fillId="6" fontId="13" numFmtId="1" xfId="0" applyAlignment="1" applyBorder="1" applyFont="1" applyNumberFormat="1">
      <alignment horizontal="center" vertical="center"/>
    </xf>
    <xf borderId="1" fillId="6" fontId="3" numFmtId="164" xfId="0" applyAlignment="1" applyBorder="1" applyFont="1" applyNumberFormat="1">
      <alignment horizontal="center"/>
    </xf>
    <xf borderId="1" fillId="6" fontId="0" numFmtId="164" xfId="0" applyBorder="1" applyFont="1" applyNumberFormat="1"/>
    <xf borderId="1" fillId="6" fontId="0" numFmtId="1" xfId="0" applyBorder="1" applyFont="1" applyNumberFormat="1"/>
    <xf borderId="1" fillId="6" fontId="0" numFmtId="2" xfId="0" applyBorder="1" applyFont="1" applyNumberFormat="1"/>
    <xf borderId="1" fillId="6" fontId="13" numFmtId="1" xfId="0" applyBorder="1" applyFont="1" applyNumberFormat="1"/>
    <xf borderId="1" fillId="6" fontId="13" numFmtId="2" xfId="0" applyBorder="1" applyFont="1" applyNumberFormat="1"/>
    <xf borderId="11" fillId="6" fontId="14" numFmtId="2" xfId="0" applyBorder="1" applyFont="1" applyNumberFormat="1"/>
    <xf borderId="1" fillId="6" fontId="15" numFmtId="1" xfId="0" applyAlignment="1" applyBorder="1" applyFont="1" applyNumberFormat="1">
      <alignment horizontal="center" vertical="center"/>
    </xf>
    <xf borderId="12" fillId="0" fontId="1" numFmtId="0" xfId="0" applyAlignment="1" applyBorder="1" applyFont="1">
      <alignment horizontal="left"/>
    </xf>
    <xf borderId="13" fillId="0" fontId="1" numFmtId="164" xfId="0" applyBorder="1" applyFont="1" applyNumberFormat="1"/>
    <xf borderId="14" fillId="0" fontId="1" numFmtId="1" xfId="0" applyAlignment="1" applyBorder="1" applyFont="1" applyNumberFormat="1">
      <alignment horizontal="center" vertical="center"/>
    </xf>
    <xf borderId="15" fillId="0" fontId="3" numFmtId="164" xfId="0" applyAlignment="1" applyBorder="1" applyFont="1" applyNumberFormat="1">
      <alignment horizontal="center"/>
    </xf>
    <xf borderId="15" fillId="0" fontId="1" numFmtId="164" xfId="0" applyAlignment="1" applyBorder="1" applyFont="1" applyNumberFormat="1">
      <alignment horizontal="center"/>
    </xf>
    <xf borderId="15" fillId="0" fontId="1" numFmtId="1" xfId="0" applyAlignment="1" applyBorder="1" applyFont="1" applyNumberFormat="1">
      <alignment horizontal="center"/>
    </xf>
    <xf borderId="15" fillId="0" fontId="1" numFmtId="2" xfId="0" applyBorder="1" applyFont="1" applyNumberFormat="1"/>
    <xf borderId="15" fillId="7" fontId="9" numFmtId="1" xfId="0" applyAlignment="1" applyBorder="1" applyFill="1" applyFont="1" applyNumberFormat="1">
      <alignment horizontal="center"/>
    </xf>
    <xf borderId="15" fillId="0" fontId="9" numFmtId="2" xfId="0" applyBorder="1" applyFont="1" applyNumberFormat="1"/>
    <xf borderId="16" fillId="0" fontId="28" numFmtId="2" xfId="0" applyBorder="1" applyFont="1" applyNumberFormat="1"/>
    <xf borderId="17" fillId="0" fontId="6" numFmtId="1" xfId="0" applyAlignment="1" applyBorder="1" applyFont="1" applyNumberFormat="1">
      <alignment horizontal="center" vertical="center"/>
    </xf>
    <xf borderId="15" fillId="7" fontId="12" numFmtId="1" xfId="0" applyAlignment="1" applyBorder="1" applyFont="1" applyNumberFormat="1">
      <alignment horizontal="center"/>
    </xf>
    <xf borderId="17" fillId="0" fontId="15" numFmtId="1" xfId="0" applyAlignment="1" applyBorder="1" applyFont="1" applyNumberFormat="1">
      <alignment horizontal="center" vertical="center"/>
    </xf>
    <xf borderId="5" fillId="0" fontId="0" numFmtId="0" xfId="0" applyBorder="1" applyFont="1"/>
    <xf borderId="1" fillId="6" fontId="4" numFmtId="1" xfId="0" applyAlignment="1" applyBorder="1" applyFont="1" applyNumberFormat="1">
      <alignment horizontal="center" vertical="center"/>
    </xf>
    <xf borderId="15" fillId="6" fontId="3" numFmtId="164" xfId="0" applyAlignment="1" applyBorder="1" applyFont="1" applyNumberFormat="1">
      <alignment horizontal="center"/>
    </xf>
    <xf borderId="1" fillId="6" fontId="1" numFmtId="164" xfId="0" applyAlignment="1" applyBorder="1" applyFont="1" applyNumberFormat="1">
      <alignment horizontal="center"/>
    </xf>
    <xf borderId="1" fillId="6" fontId="1" numFmtId="1" xfId="0" applyAlignment="1" applyBorder="1" applyFont="1" applyNumberFormat="1">
      <alignment horizontal="center"/>
    </xf>
    <xf borderId="1" fillId="6" fontId="1" numFmtId="2" xfId="0" applyBorder="1" applyFont="1" applyNumberFormat="1"/>
    <xf borderId="1" fillId="8" fontId="9" numFmtId="1" xfId="0" applyAlignment="1" applyBorder="1" applyFill="1" applyFont="1" applyNumberFormat="1">
      <alignment horizontal="center"/>
    </xf>
    <xf borderId="1" fillId="6" fontId="9" numFmtId="2" xfId="0" applyAlignment="1" applyBorder="1" applyFont="1" applyNumberFormat="1">
      <alignment horizontal="center"/>
    </xf>
    <xf borderId="1" fillId="6" fontId="28" numFmtId="2" xfId="0" applyAlignment="1" applyBorder="1" applyFont="1" applyNumberFormat="1">
      <alignment horizontal="center"/>
    </xf>
    <xf borderId="1" fillId="6" fontId="29" numFmtId="1" xfId="0" applyAlignment="1" applyBorder="1" applyFont="1" applyNumberFormat="1">
      <alignment horizontal="center" vertical="center"/>
    </xf>
    <xf borderId="18" fillId="0" fontId="30" numFmtId="0" xfId="0" applyAlignment="1" applyBorder="1" applyFont="1">
      <alignment horizontal="left"/>
    </xf>
    <xf borderId="15" fillId="9" fontId="30" numFmtId="164" xfId="0" applyBorder="1" applyFill="1" applyFont="1" applyNumberFormat="1"/>
    <xf borderId="15" fillId="0" fontId="1" numFmtId="1" xfId="0" applyAlignment="1" applyBorder="1" applyFont="1" applyNumberFormat="1">
      <alignment horizontal="center" vertical="center"/>
    </xf>
    <xf borderId="19" fillId="0" fontId="30" numFmtId="0" xfId="0" applyAlignment="1" applyBorder="1" applyFont="1">
      <alignment horizontal="left"/>
    </xf>
    <xf borderId="20" fillId="9" fontId="30" numFmtId="0" xfId="0" applyBorder="1" applyFont="1"/>
    <xf borderId="20" fillId="9" fontId="30" numFmtId="164" xfId="0" applyBorder="1" applyFont="1" applyNumberFormat="1"/>
    <xf borderId="13" fillId="9" fontId="1" numFmtId="164" xfId="0" applyBorder="1" applyFont="1" applyNumberFormat="1"/>
    <xf borderId="5" fillId="0" fontId="13" numFmtId="0" xfId="0" applyBorder="1" applyFont="1"/>
    <xf borderId="0" fillId="0" fontId="31" numFmtId="0" xfId="0" applyFont="1"/>
    <xf borderId="14" fillId="0" fontId="1" numFmtId="164" xfId="0" applyAlignment="1" applyBorder="1" applyFont="1" applyNumberFormat="1">
      <alignment horizontal="center"/>
    </xf>
    <xf borderId="14" fillId="0" fontId="1" numFmtId="1" xfId="0" applyAlignment="1" applyBorder="1" applyFont="1" applyNumberFormat="1">
      <alignment horizontal="center"/>
    </xf>
    <xf borderId="14" fillId="0" fontId="1" numFmtId="2" xfId="0" applyBorder="1" applyFont="1" applyNumberFormat="1"/>
    <xf borderId="21" fillId="7" fontId="12" numFmtId="1" xfId="0" applyAlignment="1" applyBorder="1" applyFont="1" applyNumberFormat="1">
      <alignment horizontal="center"/>
    </xf>
    <xf borderId="15" fillId="0" fontId="30" numFmtId="164" xfId="0" applyBorder="1" applyFont="1" applyNumberFormat="1"/>
    <xf borderId="15" fillId="0" fontId="1" numFmtId="0" xfId="0" applyAlignment="1" applyBorder="1" applyFont="1">
      <alignment horizontal="left"/>
    </xf>
    <xf borderId="15" fillId="0" fontId="1" numFmtId="164" xfId="0" applyBorder="1" applyFont="1" applyNumberFormat="1"/>
    <xf borderId="15" fillId="0" fontId="28" numFmtId="2" xfId="0" applyBorder="1" applyFont="1" applyNumberFormat="1"/>
    <xf borderId="15" fillId="0" fontId="15" numFmtId="1" xfId="0" applyAlignment="1" applyBorder="1" applyFont="1" applyNumberFormat="1">
      <alignment horizontal="center" vertical="center"/>
    </xf>
    <xf borderId="15" fillId="0" fontId="30" numFmtId="0" xfId="0" applyAlignment="1" applyBorder="1" applyFont="1">
      <alignment horizontal="left"/>
    </xf>
    <xf borderId="15" fillId="9" fontId="9" numFmtId="1" xfId="0" applyAlignment="1" applyBorder="1" applyFont="1" applyNumberFormat="1">
      <alignment horizontal="center" vertical="center"/>
    </xf>
    <xf borderId="15" fillId="9" fontId="3" numFmtId="164" xfId="0" applyAlignment="1" applyBorder="1" applyFont="1" applyNumberFormat="1">
      <alignment horizontal="center"/>
    </xf>
    <xf borderId="15" fillId="9" fontId="1" numFmtId="164" xfId="0" applyAlignment="1" applyBorder="1" applyFont="1" applyNumberFormat="1">
      <alignment horizontal="center"/>
    </xf>
    <xf borderId="15" fillId="9" fontId="1" numFmtId="1" xfId="0" applyAlignment="1" applyBorder="1" applyFont="1" applyNumberFormat="1">
      <alignment horizontal="center"/>
    </xf>
    <xf borderId="15" fillId="9" fontId="1" numFmtId="2" xfId="0" applyBorder="1" applyFont="1" applyNumberFormat="1"/>
    <xf borderId="22" fillId="9" fontId="7" numFmtId="0" xfId="0" applyBorder="1" applyFont="1"/>
    <xf borderId="1" fillId="9" fontId="7" numFmtId="0" xfId="0" applyBorder="1" applyFont="1"/>
    <xf borderId="10" fillId="6" fontId="9" numFmtId="164" xfId="0" applyBorder="1" applyFont="1" applyNumberFormat="1"/>
    <xf borderId="1" fillId="6" fontId="9" numFmtId="1" xfId="0" applyAlignment="1" applyBorder="1" applyFont="1" applyNumberFormat="1">
      <alignment horizontal="center" vertical="center"/>
    </xf>
    <xf borderId="14" fillId="0" fontId="3" numFmtId="164" xfId="0" applyAlignment="1" applyBorder="1" applyFont="1" applyNumberFormat="1">
      <alignment horizontal="center"/>
    </xf>
    <xf borderId="23" fillId="0" fontId="1" numFmtId="0" xfId="0" applyAlignment="1" applyBorder="1" applyFont="1">
      <alignment horizontal="left"/>
    </xf>
    <xf borderId="24" fillId="0" fontId="1" numFmtId="164" xfId="0" applyBorder="1" applyFont="1" applyNumberFormat="1"/>
    <xf borderId="25" fillId="0" fontId="1" numFmtId="1" xfId="0" applyAlignment="1" applyBorder="1" applyFont="1" applyNumberFormat="1">
      <alignment horizontal="center" vertical="center"/>
    </xf>
    <xf borderId="25" fillId="0" fontId="3" numFmtId="164" xfId="0" applyAlignment="1" applyBorder="1" applyFont="1" applyNumberFormat="1">
      <alignment horizontal="center"/>
    </xf>
    <xf borderId="26" fillId="0" fontId="1" numFmtId="164" xfId="0" applyAlignment="1" applyBorder="1" applyFont="1" applyNumberFormat="1">
      <alignment horizontal="center"/>
    </xf>
    <xf borderId="26" fillId="0" fontId="1" numFmtId="1" xfId="0" applyAlignment="1" applyBorder="1" applyFont="1" applyNumberFormat="1">
      <alignment horizontal="center"/>
    </xf>
    <xf borderId="26" fillId="0" fontId="1" numFmtId="2" xfId="0" applyBorder="1" applyFont="1" applyNumberFormat="1"/>
    <xf borderId="27" fillId="7" fontId="9" numFmtId="1" xfId="0" applyAlignment="1" applyBorder="1" applyFont="1" applyNumberFormat="1">
      <alignment horizontal="center"/>
    </xf>
    <xf borderId="26" fillId="0" fontId="9" numFmtId="2" xfId="0" applyBorder="1" applyFont="1" applyNumberFormat="1"/>
    <xf borderId="28" fillId="0" fontId="28" numFmtId="2" xfId="0" applyBorder="1" applyFont="1" applyNumberFormat="1"/>
    <xf borderId="29" fillId="0" fontId="6" numFmtId="1" xfId="0" applyAlignment="1" applyBorder="1" applyFont="1" applyNumberFormat="1">
      <alignment horizontal="center" vertical="center"/>
    </xf>
    <xf borderId="6" fillId="5" fontId="11" numFmtId="0" xfId="0" applyAlignment="1" applyBorder="1" applyFont="1">
      <alignment horizontal="left"/>
    </xf>
    <xf borderId="6" fillId="5" fontId="4" numFmtId="164" xfId="0" applyAlignment="1" applyBorder="1" applyFont="1" applyNumberFormat="1">
      <alignment horizontal="left" vertical="center"/>
    </xf>
    <xf borderId="30" fillId="5" fontId="13" numFmtId="1" xfId="0" applyAlignment="1" applyBorder="1" applyFont="1" applyNumberFormat="1">
      <alignment horizontal="center" vertical="center"/>
    </xf>
    <xf borderId="30" fillId="5" fontId="3" numFmtId="164" xfId="0" applyAlignment="1" applyBorder="1" applyFont="1" applyNumberFormat="1">
      <alignment horizontal="center" vertical="center"/>
    </xf>
    <xf borderId="30" fillId="5" fontId="0" numFmtId="164" xfId="0" applyBorder="1" applyFont="1" applyNumberFormat="1"/>
    <xf borderId="30" fillId="5" fontId="0" numFmtId="1" xfId="0" applyBorder="1" applyFont="1" applyNumberFormat="1"/>
    <xf borderId="30" fillId="5" fontId="0" numFmtId="2" xfId="0" applyBorder="1" applyFont="1" applyNumberFormat="1"/>
    <xf borderId="1" fillId="5" fontId="0" numFmtId="2" xfId="0" applyBorder="1" applyFont="1" applyNumberFormat="1"/>
    <xf borderId="1" fillId="5" fontId="13" numFmtId="1" xfId="0" applyBorder="1" applyFont="1" applyNumberFormat="1"/>
    <xf borderId="1" fillId="5" fontId="13" numFmtId="2" xfId="0" applyBorder="1" applyFont="1" applyNumberFormat="1"/>
    <xf borderId="1" fillId="5" fontId="14" numFmtId="2" xfId="0" applyBorder="1" applyFont="1" applyNumberFormat="1"/>
    <xf borderId="1" fillId="5" fontId="15" numFmtId="1" xfId="0" applyAlignment="1" applyBorder="1" applyFont="1" applyNumberFormat="1">
      <alignment horizontal="center" vertical="center"/>
    </xf>
    <xf borderId="19" fillId="0" fontId="1" numFmtId="0" xfId="0" applyAlignment="1" applyBorder="1" applyFont="1">
      <alignment horizontal="left"/>
    </xf>
    <xf borderId="31" fillId="0" fontId="1" numFmtId="164" xfId="0" applyBorder="1" applyFont="1" applyNumberFormat="1"/>
    <xf borderId="31" fillId="0" fontId="1" numFmtId="1" xfId="0" applyAlignment="1" applyBorder="1" applyFont="1" applyNumberFormat="1">
      <alignment horizontal="center" vertical="center"/>
    </xf>
    <xf borderId="15" fillId="0" fontId="30" numFmtId="2" xfId="0" applyAlignment="1" applyBorder="1" applyFont="1" applyNumberFormat="1">
      <alignment horizontal="right"/>
    </xf>
    <xf borderId="18" fillId="0" fontId="32" numFmtId="1" xfId="0" applyAlignment="1" applyBorder="1" applyFont="1" applyNumberFormat="1">
      <alignment horizontal="center" vertical="center"/>
    </xf>
    <xf borderId="5" fillId="0" fontId="1" numFmtId="0" xfId="0" applyBorder="1" applyFont="1"/>
    <xf borderId="0" fillId="0" fontId="1" numFmtId="0" xfId="0" applyFont="1"/>
    <xf borderId="31" fillId="0" fontId="30" numFmtId="164" xfId="0" applyBorder="1" applyFont="1" applyNumberFormat="1"/>
    <xf borderId="31" fillId="0" fontId="30" numFmtId="2" xfId="0" applyAlignment="1" applyBorder="1" applyFont="1" applyNumberFormat="1">
      <alignment horizontal="right"/>
    </xf>
    <xf borderId="32" fillId="0" fontId="32" numFmtId="1" xfId="0" applyAlignment="1" applyBorder="1" applyFont="1" applyNumberFormat="1">
      <alignment horizontal="center" vertical="center"/>
    </xf>
    <xf borderId="26" fillId="0" fontId="1" numFmtId="1" xfId="0" applyAlignment="1" applyBorder="1" applyFont="1" applyNumberFormat="1">
      <alignment horizontal="center" vertical="center"/>
    </xf>
    <xf borderId="26" fillId="0" fontId="3" numFmtId="164" xfId="0" applyAlignment="1" applyBorder="1" applyFont="1" applyNumberFormat="1">
      <alignment horizontal="center"/>
    </xf>
    <xf borderId="15" fillId="2" fontId="1" numFmtId="2" xfId="0" applyBorder="1" applyFont="1" applyNumberFormat="1"/>
    <xf borderId="15" fillId="2" fontId="1" numFmtId="1" xfId="0" applyAlignment="1" applyBorder="1" applyFont="1" applyNumberFormat="1">
      <alignment horizontal="center" vertical="center"/>
    </xf>
    <xf borderId="15" fillId="2" fontId="3" numFmtId="164" xfId="0" applyAlignment="1" applyBorder="1" applyFont="1" applyNumberFormat="1">
      <alignment horizontal="center"/>
    </xf>
    <xf borderId="32" fillId="0" fontId="28" numFmtId="2" xfId="0" applyBorder="1" applyFont="1" applyNumberFormat="1"/>
    <xf borderId="15" fillId="0" fontId="32" numFmtId="1" xfId="0" applyAlignment="1" applyBorder="1" applyFont="1" applyNumberFormat="1">
      <alignment horizontal="center" vertical="center"/>
    </xf>
    <xf borderId="31" fillId="0" fontId="30" numFmtId="0" xfId="0" applyBorder="1" applyFont="1"/>
    <xf borderId="15" fillId="0" fontId="1" numFmtId="0" xfId="0" applyAlignment="1" applyBorder="1" applyFont="1">
      <alignment horizontal="center"/>
    </xf>
    <xf borderId="15" fillId="0" fontId="3" numFmtId="0" xfId="0" applyAlignment="1" applyBorder="1" applyFont="1">
      <alignment horizontal="center"/>
    </xf>
    <xf borderId="15" fillId="0" fontId="1" numFmtId="0" xfId="0" applyBorder="1" applyFont="1"/>
    <xf borderId="27" fillId="7" fontId="9" numFmtId="1" xfId="0" applyAlignment="1" applyBorder="1" applyFont="1" applyNumberFormat="1">
      <alignment horizontal="center" readingOrder="0"/>
    </xf>
    <xf borderId="30" fillId="5" fontId="33" numFmtId="0" xfId="0" applyAlignment="1" applyBorder="1" applyFont="1">
      <alignment horizontal="left"/>
    </xf>
    <xf borderId="30" fillId="5" fontId="34" numFmtId="164" xfId="0" applyAlignment="1" applyBorder="1" applyFont="1" applyNumberFormat="1">
      <alignment horizontal="left"/>
    </xf>
    <xf borderId="30" fillId="5" fontId="27" numFmtId="1" xfId="0" applyAlignment="1" applyBorder="1" applyFont="1" applyNumberFormat="1">
      <alignment horizontal="center"/>
    </xf>
    <xf borderId="30" fillId="5" fontId="35" numFmtId="164" xfId="0" applyAlignment="1" applyBorder="1" applyFont="1" applyNumberFormat="1">
      <alignment horizontal="center"/>
    </xf>
    <xf borderId="30" fillId="5" fontId="26" numFmtId="164" xfId="0" applyAlignment="1" applyBorder="1" applyFont="1" applyNumberFormat="1">
      <alignment horizontal="center"/>
    </xf>
    <xf borderId="30" fillId="5" fontId="26" numFmtId="1" xfId="0" applyAlignment="1" applyBorder="1" applyFont="1" applyNumberFormat="1">
      <alignment horizontal="center"/>
    </xf>
    <xf borderId="30" fillId="5" fontId="26" numFmtId="2" xfId="0" applyBorder="1" applyFont="1" applyNumberFormat="1"/>
    <xf borderId="1" fillId="5" fontId="26" numFmtId="2" xfId="0" applyBorder="1" applyFont="1" applyNumberFormat="1"/>
    <xf borderId="1" fillId="5" fontId="27" numFmtId="1" xfId="0" applyBorder="1" applyFont="1" applyNumberFormat="1"/>
    <xf borderId="1" fillId="5" fontId="27" numFmtId="2" xfId="0" applyBorder="1" applyFont="1" applyNumberFormat="1"/>
    <xf borderId="33" fillId="5" fontId="14" numFmtId="2" xfId="0" applyBorder="1" applyFont="1" applyNumberFormat="1"/>
    <xf borderId="15" fillId="5" fontId="15" numFmtId="1" xfId="0" applyAlignment="1" applyBorder="1" applyFont="1" applyNumberFormat="1">
      <alignment horizontal="center" vertical="center"/>
    </xf>
    <xf borderId="5" fillId="0" fontId="36" numFmtId="0" xfId="0" applyBorder="1" applyFont="1"/>
    <xf borderId="14" fillId="0" fontId="1" numFmtId="164" xfId="0" applyAlignment="1" applyBorder="1" applyFont="1" applyNumberFormat="1">
      <alignment horizontal="left"/>
    </xf>
    <xf borderId="15" fillId="2" fontId="1" numFmtId="2" xfId="0" applyAlignment="1" applyBorder="1" applyFont="1" applyNumberFormat="1">
      <alignment readingOrder="0"/>
    </xf>
    <xf borderId="15" fillId="0" fontId="30" numFmtId="2" xfId="0" applyAlignment="1" applyBorder="1" applyFont="1" applyNumberFormat="1">
      <alignment horizontal="right" readingOrder="0"/>
    </xf>
    <xf borderId="34" fillId="0" fontId="1" numFmtId="0" xfId="0" applyAlignment="1" applyBorder="1" applyFont="1">
      <alignment horizontal="left"/>
    </xf>
    <xf borderId="35" fillId="0" fontId="1" numFmtId="164" xfId="0" applyAlignment="1" applyBorder="1" applyFont="1" applyNumberFormat="1">
      <alignment horizontal="left"/>
    </xf>
    <xf borderId="26" fillId="0" fontId="1" numFmtId="0" xfId="0" applyAlignment="1" applyBorder="1" applyFont="1">
      <alignment horizontal="center"/>
    </xf>
    <xf borderId="26" fillId="0" fontId="3" numFmtId="0" xfId="0" applyAlignment="1" applyBorder="1" applyFont="1">
      <alignment horizontal="center"/>
    </xf>
    <xf borderId="26" fillId="0" fontId="1" numFmtId="0" xfId="0" applyAlignment="1" applyBorder="1" applyFont="1">
      <alignment readingOrder="0"/>
    </xf>
    <xf borderId="26" fillId="0" fontId="30" numFmtId="2" xfId="0" applyAlignment="1" applyBorder="1" applyFont="1" applyNumberFormat="1">
      <alignment horizontal="right" readingOrder="0"/>
    </xf>
    <xf borderId="26" fillId="7" fontId="9" numFmtId="1" xfId="0" applyAlignment="1" applyBorder="1" applyFont="1" applyNumberFormat="1">
      <alignment horizontal="center" readingOrder="0"/>
    </xf>
    <xf borderId="29" fillId="2" fontId="1" numFmtId="0" xfId="0" applyAlignment="1" applyBorder="1" applyFont="1">
      <alignment horizontal="left"/>
    </xf>
    <xf borderId="29" fillId="2" fontId="1" numFmtId="164" xfId="0" applyAlignment="1" applyBorder="1" applyFont="1" applyNumberFormat="1">
      <alignment horizontal="left"/>
    </xf>
    <xf borderId="29" fillId="2" fontId="1" numFmtId="0" xfId="0" applyAlignment="1" applyBorder="1" applyFont="1">
      <alignment horizontal="center"/>
    </xf>
    <xf borderId="29" fillId="2" fontId="3" numFmtId="0" xfId="0" applyAlignment="1" applyBorder="1" applyFont="1">
      <alignment horizontal="center"/>
    </xf>
    <xf borderId="29" fillId="2" fontId="1" numFmtId="164" xfId="0" applyAlignment="1" applyBorder="1" applyFont="1" applyNumberFormat="1">
      <alignment horizontal="center"/>
    </xf>
    <xf borderId="29" fillId="2" fontId="1" numFmtId="1" xfId="0" applyAlignment="1" applyBorder="1" applyFont="1" applyNumberFormat="1">
      <alignment horizontal="center"/>
    </xf>
    <xf borderId="29" fillId="2" fontId="1" numFmtId="0" xfId="0" applyAlignment="1" applyBorder="1" applyFont="1">
      <alignment readingOrder="0"/>
    </xf>
    <xf borderId="29" fillId="2" fontId="30" numFmtId="2" xfId="0" applyAlignment="1" applyBorder="1" applyFont="1" applyNumberFormat="1">
      <alignment horizontal="right" readingOrder="0"/>
    </xf>
    <xf borderId="29" fillId="2" fontId="1" numFmtId="2" xfId="0" applyBorder="1" applyFont="1" applyNumberFormat="1"/>
    <xf borderId="29" fillId="2" fontId="9" numFmtId="1" xfId="0" applyAlignment="1" applyBorder="1" applyFont="1" applyNumberFormat="1">
      <alignment horizontal="center" readingOrder="0"/>
    </xf>
    <xf borderId="29" fillId="2" fontId="9" numFmtId="2" xfId="0" applyBorder="1" applyFont="1" applyNumberFormat="1"/>
    <xf borderId="29" fillId="2" fontId="28" numFmtId="2" xfId="0" applyBorder="1" applyFont="1" applyNumberFormat="1"/>
    <xf borderId="29" fillId="2" fontId="32" numFmtId="1" xfId="0" applyAlignment="1" applyBorder="1" applyFont="1" applyNumberFormat="1">
      <alignment horizontal="center" vertical="center"/>
    </xf>
    <xf borderId="36" fillId="2" fontId="1" numFmtId="0" xfId="0" applyAlignment="1" applyBorder="1" applyFont="1">
      <alignment horizontal="left"/>
    </xf>
    <xf borderId="36" fillId="2" fontId="1" numFmtId="164" xfId="0" applyAlignment="1" applyBorder="1" applyFont="1" applyNumberFormat="1">
      <alignment horizontal="left"/>
    </xf>
    <xf borderId="36" fillId="2" fontId="1" numFmtId="0" xfId="0" applyAlignment="1" applyBorder="1" applyFont="1">
      <alignment horizontal="center"/>
    </xf>
    <xf borderId="36" fillId="2" fontId="3" numFmtId="0" xfId="0" applyAlignment="1" applyBorder="1" applyFont="1">
      <alignment horizontal="center"/>
    </xf>
    <xf borderId="36" fillId="2" fontId="1" numFmtId="164" xfId="0" applyAlignment="1" applyBorder="1" applyFont="1" applyNumberFormat="1">
      <alignment horizontal="center"/>
    </xf>
    <xf borderId="36" fillId="2" fontId="1" numFmtId="1" xfId="0" applyAlignment="1" applyBorder="1" applyFont="1" applyNumberFormat="1">
      <alignment horizontal="center"/>
    </xf>
    <xf borderId="36" fillId="2" fontId="1" numFmtId="0" xfId="0" applyAlignment="1" applyBorder="1" applyFont="1">
      <alignment readingOrder="0"/>
    </xf>
    <xf borderId="36" fillId="2" fontId="30" numFmtId="2" xfId="0" applyAlignment="1" applyBorder="1" applyFont="1" applyNumberFormat="1">
      <alignment horizontal="right" readingOrder="0"/>
    </xf>
    <xf borderId="36" fillId="2" fontId="1" numFmtId="2" xfId="0" applyBorder="1" applyFont="1" applyNumberFormat="1"/>
    <xf borderId="36" fillId="2" fontId="9" numFmtId="1" xfId="0" applyAlignment="1" applyBorder="1" applyFont="1" applyNumberFormat="1">
      <alignment horizontal="center" readingOrder="0"/>
    </xf>
    <xf borderId="36" fillId="2" fontId="9" numFmtId="2" xfId="0" applyBorder="1" applyFont="1" applyNumberFormat="1"/>
    <xf borderId="36" fillId="2" fontId="28" numFmtId="2" xfId="0" applyBorder="1" applyFont="1" applyNumberFormat="1"/>
    <xf borderId="36" fillId="2" fontId="32" numFmtId="1" xfId="0" applyAlignment="1" applyBorder="1" applyFont="1" applyNumberFormat="1">
      <alignment horizontal="center" vertical="center"/>
    </xf>
    <xf borderId="37" fillId="10" fontId="11" numFmtId="0" xfId="0" applyAlignment="1" applyBorder="1" applyFill="1" applyFont="1">
      <alignment horizontal="left"/>
    </xf>
    <xf borderId="37" fillId="10" fontId="24" numFmtId="164" xfId="0" applyAlignment="1" applyBorder="1" applyFont="1" applyNumberFormat="1">
      <alignment horizontal="left" vertical="center"/>
    </xf>
    <xf borderId="37" fillId="10" fontId="25" numFmtId="1" xfId="0" applyAlignment="1" applyBorder="1" applyFont="1" applyNumberFormat="1">
      <alignment horizontal="center" vertical="center"/>
    </xf>
    <xf borderId="37" fillId="10" fontId="3" numFmtId="164" xfId="0" applyAlignment="1" applyBorder="1" applyFont="1" applyNumberFormat="1">
      <alignment horizontal="center" vertical="center"/>
    </xf>
    <xf borderId="37" fillId="10" fontId="26" numFmtId="164" xfId="0" applyBorder="1" applyFont="1" applyNumberFormat="1"/>
    <xf borderId="37" fillId="10" fontId="26" numFmtId="1" xfId="0" applyBorder="1" applyFont="1" applyNumberFormat="1"/>
    <xf borderId="37" fillId="10" fontId="26" numFmtId="2" xfId="0" applyBorder="1" applyFont="1" applyNumberFormat="1"/>
    <xf borderId="37" fillId="10" fontId="27" numFmtId="1" xfId="0" applyBorder="1" applyFont="1" applyNumberFormat="1"/>
    <xf borderId="37" fillId="10" fontId="27" numFmtId="2" xfId="0" applyBorder="1" applyFont="1" applyNumberFormat="1"/>
    <xf borderId="37" fillId="10" fontId="14" numFmtId="2" xfId="0" applyBorder="1" applyFont="1" applyNumberFormat="1"/>
    <xf borderId="37" fillId="10" fontId="15" numFmtId="1" xfId="0" applyAlignment="1" applyBorder="1" applyFont="1" applyNumberFormat="1">
      <alignment horizontal="center" vertical="center"/>
    </xf>
    <xf borderId="6" fillId="5" fontId="13" numFmtId="1" xfId="0" applyAlignment="1" applyBorder="1" applyFont="1" applyNumberFormat="1">
      <alignment horizontal="center" vertical="center"/>
    </xf>
    <xf borderId="6" fillId="5" fontId="3" numFmtId="164" xfId="0" applyAlignment="1" applyBorder="1" applyFont="1" applyNumberFormat="1">
      <alignment horizontal="center" vertical="center"/>
    </xf>
    <xf borderId="6" fillId="5" fontId="0" numFmtId="164" xfId="0" applyBorder="1" applyFont="1" applyNumberFormat="1"/>
    <xf borderId="6" fillId="5" fontId="0" numFmtId="1" xfId="0" applyBorder="1" applyFont="1" applyNumberFormat="1"/>
    <xf borderId="6" fillId="5" fontId="0" numFmtId="2" xfId="0" applyBorder="1" applyFont="1" applyNumberFormat="1"/>
    <xf borderId="6" fillId="5" fontId="13" numFmtId="1" xfId="0" applyBorder="1" applyFont="1" applyNumberFormat="1"/>
    <xf borderId="6" fillId="5" fontId="13" numFmtId="2" xfId="0" applyBorder="1" applyFont="1" applyNumberFormat="1"/>
    <xf borderId="6" fillId="5" fontId="14" numFmtId="2" xfId="0" applyBorder="1" applyFont="1" applyNumberFormat="1"/>
    <xf borderId="6" fillId="5" fontId="15" numFmtId="1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horizontal="left"/>
    </xf>
    <xf borderId="38" fillId="0" fontId="1" numFmtId="164" xfId="0" applyBorder="1" applyFont="1" applyNumberFormat="1"/>
    <xf borderId="39" fillId="0" fontId="1" numFmtId="1" xfId="0" applyAlignment="1" applyBorder="1" applyFont="1" applyNumberFormat="1">
      <alignment horizontal="center" vertical="center"/>
    </xf>
    <xf borderId="31" fillId="0" fontId="1" numFmtId="164" xfId="0" applyAlignment="1" applyBorder="1" applyFont="1" applyNumberFormat="1">
      <alignment horizontal="center"/>
    </xf>
    <xf borderId="31" fillId="0" fontId="1" numFmtId="1" xfId="0" applyAlignment="1" applyBorder="1" applyFont="1" applyNumberFormat="1">
      <alignment horizontal="center"/>
    </xf>
    <xf borderId="31" fillId="0" fontId="1" numFmtId="2" xfId="0" applyBorder="1" applyFont="1" applyNumberFormat="1"/>
    <xf borderId="20" fillId="7" fontId="9" numFmtId="1" xfId="0" applyAlignment="1" applyBorder="1" applyFont="1" applyNumberFormat="1">
      <alignment horizontal="center"/>
    </xf>
    <xf borderId="31" fillId="0" fontId="9" numFmtId="2" xfId="0" applyBorder="1" applyFont="1" applyNumberFormat="1"/>
    <xf borderId="40" fillId="0" fontId="28" numFmtId="2" xfId="0" applyBorder="1" applyFont="1" applyNumberFormat="1"/>
    <xf borderId="36" fillId="0" fontId="6" numFmtId="1" xfId="0" applyAlignment="1" applyBorder="1" applyFont="1" applyNumberFormat="1">
      <alignment horizontal="center" vertical="center"/>
    </xf>
    <xf borderId="9" fillId="0" fontId="11" numFmtId="0" xfId="0" applyAlignment="1" applyBorder="1" applyFont="1">
      <alignment horizontal="left"/>
    </xf>
    <xf borderId="1" fillId="6" fontId="12" numFmtId="1" xfId="0" applyAlignment="1" applyBorder="1" applyFont="1" applyNumberFormat="1">
      <alignment horizontal="center" vertical="center"/>
    </xf>
    <xf borderId="1" fillId="6" fontId="11" numFmtId="164" xfId="0" applyAlignment="1" applyBorder="1" applyFont="1" applyNumberFormat="1">
      <alignment horizontal="center"/>
    </xf>
    <xf borderId="1" fillId="6" fontId="11" numFmtId="1" xfId="0" applyAlignment="1" applyBorder="1" applyFont="1" applyNumberFormat="1">
      <alignment horizontal="center"/>
    </xf>
    <xf borderId="1" fillId="6" fontId="11" numFmtId="2" xfId="0" applyBorder="1" applyFont="1" applyNumberFormat="1"/>
    <xf borderId="1" fillId="7" fontId="12" numFmtId="1" xfId="0" applyAlignment="1" applyBorder="1" applyFont="1" applyNumberFormat="1">
      <alignment horizontal="center"/>
    </xf>
    <xf borderId="1" fillId="6" fontId="12" numFmtId="2" xfId="0" applyAlignment="1" applyBorder="1" applyFont="1" applyNumberFormat="1">
      <alignment horizontal="center"/>
    </xf>
    <xf borderId="1" fillId="6" fontId="37" numFmtId="2" xfId="0" applyAlignment="1" applyBorder="1" applyFont="1" applyNumberFormat="1">
      <alignment horizontal="center"/>
    </xf>
    <xf borderId="10" fillId="8" fontId="9" numFmtId="164" xfId="0" applyBorder="1" applyFont="1" applyNumberFormat="1"/>
    <xf borderId="1" fillId="8" fontId="9" numFmtId="1" xfId="0" applyAlignment="1" applyBorder="1" applyFont="1" applyNumberFormat="1">
      <alignment horizontal="center" vertical="center"/>
    </xf>
    <xf borderId="1" fillId="8" fontId="3" numFmtId="164" xfId="0" applyAlignment="1" applyBorder="1" applyFont="1" applyNumberFormat="1">
      <alignment horizontal="center"/>
    </xf>
    <xf borderId="1" fillId="8" fontId="1" numFmtId="164" xfId="0" applyAlignment="1" applyBorder="1" applyFont="1" applyNumberFormat="1">
      <alignment horizontal="center"/>
    </xf>
    <xf borderId="1" fillId="8" fontId="1" numFmtId="1" xfId="0" applyAlignment="1" applyBorder="1" applyFont="1" applyNumberFormat="1">
      <alignment horizontal="center"/>
    </xf>
    <xf borderId="1" fillId="8" fontId="1" numFmtId="2" xfId="0" applyAlignment="1" applyBorder="1" applyFont="1" applyNumberFormat="1">
      <alignment horizontal="center"/>
    </xf>
    <xf borderId="1" fillId="8" fontId="9" numFmtId="2" xfId="0" applyAlignment="1" applyBorder="1" applyFont="1" applyNumberFormat="1">
      <alignment horizontal="center"/>
    </xf>
    <xf borderId="1" fillId="8" fontId="28" numFmtId="2" xfId="0" applyAlignment="1" applyBorder="1" applyFont="1" applyNumberFormat="1">
      <alignment horizontal="center"/>
    </xf>
    <xf borderId="1" fillId="8" fontId="38" numFmtId="1" xfId="0" applyAlignment="1" applyBorder="1" applyFont="1" applyNumberFormat="1">
      <alignment horizontal="center" vertical="center"/>
    </xf>
    <xf borderId="15" fillId="8" fontId="3" numFmtId="164" xfId="0" applyAlignment="1" applyBorder="1" applyFont="1" applyNumberFormat="1">
      <alignment horizontal="center"/>
    </xf>
    <xf borderId="1" fillId="7" fontId="9" numFmtId="1" xfId="0" applyAlignment="1" applyBorder="1" applyFont="1" applyNumberFormat="1">
      <alignment horizontal="center"/>
    </xf>
    <xf borderId="6" fillId="5" fontId="1" numFmtId="0" xfId="0" applyAlignment="1" applyBorder="1" applyFont="1">
      <alignment horizontal="left"/>
    </xf>
    <xf borderId="6" fillId="5" fontId="4" numFmtId="1" xfId="0" applyAlignment="1" applyBorder="1" applyFont="1" applyNumberFormat="1">
      <alignment horizontal="center" vertical="center"/>
    </xf>
    <xf borderId="15" fillId="5" fontId="3" numFmtId="164" xfId="0" applyAlignment="1" applyBorder="1" applyFont="1" applyNumberFormat="1">
      <alignment horizontal="center"/>
    </xf>
    <xf borderId="6" fillId="5" fontId="7" numFmtId="164" xfId="0" applyBorder="1" applyFont="1" applyNumberFormat="1"/>
    <xf borderId="6" fillId="5" fontId="7" numFmtId="1" xfId="0" applyBorder="1" applyFont="1" applyNumberFormat="1"/>
    <xf borderId="6" fillId="5" fontId="7" numFmtId="2" xfId="0" applyBorder="1" applyFont="1" applyNumberFormat="1"/>
    <xf borderId="6" fillId="5" fontId="4" numFmtId="1" xfId="0" applyBorder="1" applyFont="1" applyNumberFormat="1"/>
    <xf borderId="6" fillId="5" fontId="4" numFmtId="2" xfId="0" applyBorder="1" applyFont="1" applyNumberFormat="1"/>
    <xf borderId="6" fillId="5" fontId="5" numFmtId="2" xfId="0" applyBorder="1" applyFont="1" applyNumberFormat="1"/>
    <xf borderId="6" fillId="5" fontId="6" numFmtId="1" xfId="0" applyAlignment="1" applyBorder="1" applyFont="1" applyNumberFormat="1">
      <alignment horizontal="center" vertical="center"/>
    </xf>
    <xf borderId="15" fillId="0" fontId="7" numFmtId="164" xfId="0" applyBorder="1" applyFont="1" applyNumberFormat="1"/>
    <xf borderId="15" fillId="0" fontId="7" numFmtId="1" xfId="0" applyAlignment="1" applyBorder="1" applyFont="1" applyNumberFormat="1">
      <alignment horizontal="center" vertical="center"/>
    </xf>
    <xf borderId="15" fillId="0" fontId="6" numFmtId="1" xfId="0" applyAlignment="1" applyBorder="1" applyFont="1" applyNumberFormat="1">
      <alignment horizontal="center" vertical="center"/>
    </xf>
    <xf borderId="15" fillId="0" fontId="11" numFmtId="0" xfId="0" applyAlignment="1" applyBorder="1" applyFont="1">
      <alignment horizontal="left"/>
    </xf>
    <xf borderId="5" fillId="0" fontId="7" numFmtId="9" xfId="0" applyBorder="1" applyFont="1" applyNumberFormat="1"/>
    <xf borderId="6" fillId="5" fontId="33" numFmtId="0" xfId="0" applyAlignment="1" applyBorder="1" applyFont="1">
      <alignment horizontal="left"/>
    </xf>
    <xf borderId="6" fillId="5" fontId="34" numFmtId="164" xfId="0" applyAlignment="1" applyBorder="1" applyFont="1" applyNumberFormat="1">
      <alignment horizontal="left"/>
    </xf>
    <xf borderId="6" fillId="5" fontId="27" numFmtId="1" xfId="0" applyAlignment="1" applyBorder="1" applyFont="1" applyNumberFormat="1">
      <alignment horizontal="center"/>
    </xf>
    <xf borderId="15" fillId="5" fontId="35" numFmtId="164" xfId="0" applyAlignment="1" applyBorder="1" applyFont="1" applyNumberFormat="1">
      <alignment horizontal="center"/>
    </xf>
    <xf borderId="6" fillId="5" fontId="26" numFmtId="164" xfId="0" applyBorder="1" applyFont="1" applyNumberFormat="1"/>
    <xf borderId="6" fillId="5" fontId="26" numFmtId="1" xfId="0" applyBorder="1" applyFont="1" applyNumberFormat="1"/>
    <xf borderId="6" fillId="5" fontId="26" numFmtId="2" xfId="0" applyBorder="1" applyFont="1" applyNumberFormat="1"/>
    <xf borderId="6" fillId="5" fontId="27" numFmtId="1" xfId="0" applyBorder="1" applyFont="1" applyNumberFormat="1"/>
    <xf borderId="6" fillId="5" fontId="27" numFmtId="2" xfId="0" applyBorder="1" applyFont="1" applyNumberFormat="1"/>
    <xf borderId="6" fillId="5" fontId="15" numFmtId="2" xfId="0" applyAlignment="1" applyBorder="1" applyFont="1" applyNumberFormat="1">
      <alignment horizontal="center" vertical="center"/>
    </xf>
    <xf borderId="30" fillId="9" fontId="11" numFmtId="0" xfId="0" applyAlignment="1" applyBorder="1" applyFont="1">
      <alignment horizontal="left"/>
    </xf>
    <xf borderId="30" fillId="9" fontId="24" numFmtId="164" xfId="0" applyAlignment="1" applyBorder="1" applyFont="1" applyNumberFormat="1">
      <alignment horizontal="left" vertical="center"/>
    </xf>
    <xf borderId="6" fillId="9" fontId="25" numFmtId="1" xfId="0" applyAlignment="1" applyBorder="1" applyFont="1" applyNumberFormat="1">
      <alignment horizontal="center" vertical="center"/>
    </xf>
    <xf borderId="6" fillId="2" fontId="3" numFmtId="164" xfId="0" applyAlignment="1" applyBorder="1" applyFont="1" applyNumberFormat="1">
      <alignment horizontal="center"/>
    </xf>
    <xf borderId="30" fillId="9" fontId="26" numFmtId="164" xfId="0" applyBorder="1" applyFont="1" applyNumberFormat="1"/>
    <xf borderId="30" fillId="9" fontId="26" numFmtId="1" xfId="0" applyBorder="1" applyFont="1" applyNumberFormat="1"/>
    <xf borderId="30" fillId="9" fontId="26" numFmtId="2" xfId="0" applyBorder="1" applyFont="1" applyNumberFormat="1"/>
    <xf borderId="30" fillId="9" fontId="27" numFmtId="2" xfId="0" applyBorder="1" applyFont="1" applyNumberFormat="1"/>
    <xf borderId="30" fillId="9" fontId="14" numFmtId="2" xfId="0" applyBorder="1" applyFont="1" applyNumberFormat="1"/>
    <xf borderId="30" fillId="9" fontId="15" numFmtId="1" xfId="0" applyAlignment="1" applyBorder="1" applyFont="1" applyNumberFormat="1">
      <alignment horizontal="center" vertical="center"/>
    </xf>
    <xf borderId="30" fillId="10" fontId="11" numFmtId="0" xfId="0" applyAlignment="1" applyBorder="1" applyFont="1">
      <alignment horizontal="left"/>
    </xf>
    <xf borderId="30" fillId="10" fontId="24" numFmtId="164" xfId="0" applyAlignment="1" applyBorder="1" applyFont="1" applyNumberFormat="1">
      <alignment horizontal="left" vertical="center"/>
    </xf>
    <xf borderId="1" fillId="10" fontId="25" numFmtId="1" xfId="0" applyAlignment="1" applyBorder="1" applyFont="1" applyNumberFormat="1">
      <alignment horizontal="center" vertical="center"/>
    </xf>
    <xf borderId="20" fillId="10" fontId="3" numFmtId="164" xfId="0" applyAlignment="1" applyBorder="1" applyFont="1" applyNumberFormat="1">
      <alignment horizontal="center"/>
    </xf>
    <xf borderId="30" fillId="10" fontId="26" numFmtId="164" xfId="0" applyBorder="1" applyFont="1" applyNumberFormat="1"/>
    <xf borderId="30" fillId="10" fontId="26" numFmtId="1" xfId="0" applyBorder="1" applyFont="1" applyNumberFormat="1"/>
    <xf borderId="30" fillId="10" fontId="26" numFmtId="2" xfId="0" applyBorder="1" applyFont="1" applyNumberFormat="1"/>
    <xf borderId="30" fillId="10" fontId="27" numFmtId="1" xfId="0" applyBorder="1" applyFont="1" applyNumberFormat="1"/>
    <xf borderId="30" fillId="10" fontId="27" numFmtId="2" xfId="0" applyBorder="1" applyFont="1" applyNumberFormat="1"/>
    <xf borderId="30" fillId="10" fontId="14" numFmtId="2" xfId="0" applyBorder="1" applyFont="1" applyNumberFormat="1"/>
    <xf borderId="30" fillId="10" fontId="15" numFmtId="1" xfId="0" applyAlignment="1" applyBorder="1" applyFont="1" applyNumberFormat="1">
      <alignment horizontal="center" vertical="center"/>
    </xf>
    <xf borderId="1" fillId="2" fontId="39" numFmtId="1" xfId="0" applyAlignment="1" applyBorder="1" applyFont="1" applyNumberFormat="1">
      <alignment horizontal="center"/>
    </xf>
    <xf borderId="1" fillId="11" fontId="12" numFmtId="1" xfId="0" applyAlignment="1" applyBorder="1" applyFill="1" applyFont="1" applyNumberFormat="1">
      <alignment horizontal="center"/>
    </xf>
    <xf borderId="18" fillId="0" fontId="15" numFmtId="1" xfId="0" applyAlignment="1" applyBorder="1" applyFont="1" applyNumberFormat="1">
      <alignment horizontal="center" vertical="center"/>
    </xf>
    <xf borderId="26" fillId="0" fontId="28" numFmtId="2" xfId="0" applyBorder="1" applyFont="1" applyNumberFormat="1"/>
    <xf borderId="32" fillId="0" fontId="6" numFmtId="1" xfId="0" applyAlignment="1" applyBorder="1" applyFont="1" applyNumberFormat="1">
      <alignment horizontal="center" vertical="center"/>
    </xf>
    <xf borderId="30" fillId="2" fontId="11" numFmtId="0" xfId="0" applyAlignment="1" applyBorder="1" applyFont="1">
      <alignment horizontal="left"/>
    </xf>
    <xf borderId="30" fillId="2" fontId="24" numFmtId="164" xfId="0" applyAlignment="1" applyBorder="1" applyFont="1" applyNumberFormat="1">
      <alignment horizontal="left" vertical="center"/>
    </xf>
    <xf borderId="6" fillId="2" fontId="25" numFmtId="1" xfId="0" applyAlignment="1" applyBorder="1" applyFont="1" applyNumberFormat="1">
      <alignment horizontal="center" vertical="center"/>
    </xf>
    <xf borderId="30" fillId="2" fontId="0" numFmtId="164" xfId="0" applyBorder="1" applyFont="1" applyNumberFormat="1"/>
    <xf borderId="30" fillId="2" fontId="0" numFmtId="1" xfId="0" applyBorder="1" applyFont="1" applyNumberFormat="1"/>
    <xf borderId="30" fillId="2" fontId="0" numFmtId="2" xfId="0" applyBorder="1" applyFont="1" applyNumberFormat="1"/>
    <xf borderId="30" fillId="2" fontId="13" numFmtId="1" xfId="0" applyBorder="1" applyFont="1" applyNumberFormat="1"/>
    <xf borderId="30" fillId="2" fontId="13" numFmtId="2" xfId="0" applyBorder="1" applyFont="1" applyNumberFormat="1"/>
    <xf borderId="30" fillId="2" fontId="14" numFmtId="2" xfId="0" applyBorder="1" applyFont="1" applyNumberFormat="1"/>
    <xf borderId="30" fillId="2" fontId="15" numFmtId="1" xfId="0" applyAlignment="1" applyBorder="1" applyFont="1" applyNumberFormat="1">
      <alignment horizontal="center" vertical="center"/>
    </xf>
    <xf borderId="30" fillId="10" fontId="0" numFmtId="164" xfId="0" applyBorder="1" applyFont="1" applyNumberFormat="1"/>
    <xf borderId="30" fillId="10" fontId="0" numFmtId="1" xfId="0" applyBorder="1" applyFont="1" applyNumberFormat="1"/>
    <xf borderId="30" fillId="10" fontId="0" numFmtId="2" xfId="0" applyBorder="1" applyFont="1" applyNumberFormat="1"/>
    <xf borderId="30" fillId="10" fontId="13" numFmtId="1" xfId="0" applyBorder="1" applyFont="1" applyNumberFormat="1"/>
    <xf borderId="30" fillId="10" fontId="13" numFmtId="2" xfId="0" applyBorder="1" applyFont="1" applyNumberFormat="1"/>
    <xf borderId="31" fillId="0" fontId="11" numFmtId="2" xfId="0" applyBorder="1" applyFont="1" applyNumberFormat="1"/>
    <xf borderId="36" fillId="0" fontId="15" numFmtId="1" xfId="0" applyAlignment="1" applyBorder="1" applyFont="1" applyNumberFormat="1">
      <alignment horizontal="center" vertical="center"/>
    </xf>
    <xf borderId="12" fillId="0" fontId="11" numFmtId="0" xfId="0" applyAlignment="1" applyBorder="1" applyFont="1">
      <alignment horizontal="left"/>
    </xf>
    <xf borderId="5" fillId="0" fontId="40" numFmtId="0" xfId="0" applyBorder="1" applyFont="1"/>
    <xf borderId="35" fillId="0" fontId="1" numFmtId="1" xfId="0" applyAlignment="1" applyBorder="1" applyFont="1" applyNumberFormat="1">
      <alignment horizontal="center" vertical="center"/>
    </xf>
    <xf borderId="1" fillId="8" fontId="12" numFmtId="1" xfId="0" applyAlignment="1" applyBorder="1" applyFont="1" applyNumberFormat="1">
      <alignment horizontal="center"/>
    </xf>
    <xf borderId="1" fillId="6" fontId="1" numFmtId="2" xfId="0" applyAlignment="1" applyBorder="1" applyFont="1" applyNumberFormat="1">
      <alignment horizontal="center"/>
    </xf>
    <xf borderId="13" fillId="0" fontId="36" numFmtId="164" xfId="0" applyAlignment="1" applyBorder="1" applyFont="1" applyNumberFormat="1">
      <alignment horizontal="left" shrinkToFit="0" vertical="center" wrapText="1"/>
    </xf>
    <xf borderId="14" fillId="0" fontId="36" numFmtId="1" xfId="0" applyAlignment="1" applyBorder="1" applyFont="1" applyNumberFormat="1">
      <alignment horizontal="center" shrinkToFit="0" vertical="center" wrapText="1"/>
    </xf>
    <xf borderId="15" fillId="0" fontId="35" numFmtId="164" xfId="0" applyAlignment="1" applyBorder="1" applyFont="1" applyNumberFormat="1">
      <alignment horizontal="center" shrinkToFit="0" wrapText="1"/>
    </xf>
    <xf borderId="38" fillId="0" fontId="36" numFmtId="164" xfId="0" applyAlignment="1" applyBorder="1" applyFont="1" applyNumberFormat="1">
      <alignment horizontal="left" shrinkToFit="0" vertical="center" wrapText="1"/>
    </xf>
    <xf borderId="39" fillId="0" fontId="36" numFmtId="1" xfId="0" applyAlignment="1" applyBorder="1" applyFont="1" applyNumberFormat="1">
      <alignment horizontal="center" shrinkToFit="0" vertical="center" wrapText="1"/>
    </xf>
    <xf borderId="41" fillId="0" fontId="36" numFmtId="164" xfId="0" applyAlignment="1" applyBorder="1" applyFont="1" applyNumberFormat="1">
      <alignment horizontal="left" shrinkToFit="0" vertical="center" wrapText="1"/>
    </xf>
    <xf borderId="35" fillId="0" fontId="36" numFmtId="1" xfId="0" applyAlignment="1" applyBorder="1" applyFont="1" applyNumberFormat="1">
      <alignment horizontal="center" shrinkToFit="0" vertical="center" wrapText="1"/>
    </xf>
    <xf borderId="31" fillId="0" fontId="36" numFmtId="164" xfId="0" applyAlignment="1" applyBorder="1" applyFont="1" applyNumberFormat="1">
      <alignment horizontal="left" shrinkToFit="0" vertical="center" wrapText="1"/>
    </xf>
    <xf borderId="31" fillId="0" fontId="36" numFmtId="1" xfId="0" applyAlignment="1" applyBorder="1" applyFont="1" applyNumberFormat="1">
      <alignment horizontal="center" shrinkToFit="0" vertical="center" wrapText="1"/>
    </xf>
    <xf borderId="42" fillId="7" fontId="9" numFmtId="1" xfId="0" applyAlignment="1" applyBorder="1" applyFont="1" applyNumberFormat="1">
      <alignment horizontal="center"/>
    </xf>
    <xf borderId="15" fillId="2" fontId="36" numFmtId="164" xfId="0" applyAlignment="1" applyBorder="1" applyFont="1" applyNumberFormat="1">
      <alignment vertical="center"/>
    </xf>
    <xf borderId="15" fillId="2" fontId="36" numFmtId="1" xfId="0" applyAlignment="1" applyBorder="1" applyFont="1" applyNumberFormat="1">
      <alignment horizontal="center" vertical="center"/>
    </xf>
    <xf borderId="15" fillId="2" fontId="35" numFmtId="164" xfId="0" applyAlignment="1" applyBorder="1" applyFont="1" applyNumberFormat="1">
      <alignment horizontal="center"/>
    </xf>
    <xf borderId="15" fillId="0" fontId="36" numFmtId="164" xfId="0" applyAlignment="1" applyBorder="1" applyFont="1" applyNumberFormat="1">
      <alignment vertical="center"/>
    </xf>
    <xf borderId="15" fillId="0" fontId="36" numFmtId="1" xfId="0" applyAlignment="1" applyBorder="1" applyFont="1" applyNumberFormat="1">
      <alignment horizontal="center" vertical="center"/>
    </xf>
    <xf borderId="15" fillId="0" fontId="35" numFmtId="164" xfId="0" applyAlignment="1" applyBorder="1" applyFont="1" applyNumberFormat="1">
      <alignment horizontal="center"/>
    </xf>
    <xf borderId="26" fillId="0" fontId="36" numFmtId="164" xfId="0" applyAlignment="1" applyBorder="1" applyFont="1" applyNumberFormat="1">
      <alignment vertical="center"/>
    </xf>
    <xf borderId="26" fillId="0" fontId="36" numFmtId="1" xfId="0" applyAlignment="1" applyBorder="1" applyFont="1" applyNumberFormat="1">
      <alignment horizontal="center" vertical="center"/>
    </xf>
    <xf borderId="6" fillId="7" fontId="13" numFmtId="1" xfId="0" applyBorder="1" applyFont="1" applyNumberFormat="1"/>
    <xf borderId="38" fillId="0" fontId="7" numFmtId="164" xfId="0" applyAlignment="1" applyBorder="1" applyFont="1" applyNumberFormat="1">
      <alignment horizontal="left" vertical="center"/>
    </xf>
    <xf borderId="39" fillId="0" fontId="7" numFmtId="1" xfId="0" applyAlignment="1" applyBorder="1" applyFont="1" applyNumberFormat="1">
      <alignment horizontal="center" vertical="center"/>
    </xf>
    <xf borderId="15" fillId="0" fontId="1" numFmtId="49" xfId="0" applyAlignment="1" applyBorder="1" applyFont="1" applyNumberFormat="1">
      <alignment horizontal="left"/>
    </xf>
    <xf borderId="15" fillId="0" fontId="7" numFmtId="164" xfId="0" applyAlignment="1" applyBorder="1" applyFont="1" applyNumberFormat="1">
      <alignment horizontal="left" vertical="center"/>
    </xf>
    <xf borderId="14" fillId="0" fontId="7" numFmtId="1" xfId="0" applyAlignment="1" applyBorder="1" applyFont="1" applyNumberFormat="1">
      <alignment horizontal="center" vertical="center"/>
    </xf>
    <xf borderId="25" fillId="0" fontId="7" numFmtId="1" xfId="0" applyAlignment="1" applyBorder="1" applyFont="1" applyNumberFormat="1">
      <alignment horizontal="center" vertical="center"/>
    </xf>
    <xf borderId="31" fillId="0" fontId="30" numFmtId="0" xfId="0" applyAlignment="1" applyBorder="1" applyFont="1">
      <alignment horizontal="left"/>
    </xf>
    <xf borderId="39" fillId="0" fontId="36" numFmtId="164" xfId="0" applyAlignment="1" applyBorder="1" applyFont="1" applyNumberFormat="1">
      <alignment horizontal="left"/>
    </xf>
    <xf borderId="39" fillId="0" fontId="36" numFmtId="1" xfId="0" applyAlignment="1" applyBorder="1" applyFont="1" applyNumberFormat="1">
      <alignment horizontal="center"/>
    </xf>
    <xf borderId="39" fillId="0" fontId="30" numFmtId="2" xfId="0" applyAlignment="1" applyBorder="1" applyFont="1" applyNumberFormat="1">
      <alignment horizontal="right"/>
    </xf>
    <xf borderId="39" fillId="0" fontId="41" numFmtId="2" xfId="0" applyAlignment="1" applyBorder="1" applyFont="1" applyNumberFormat="1">
      <alignment horizontal="right"/>
    </xf>
    <xf borderId="39" fillId="0" fontId="28" numFmtId="1" xfId="0" applyAlignment="1" applyBorder="1" applyFont="1" applyNumberFormat="1">
      <alignment horizontal="right"/>
    </xf>
    <xf borderId="39" fillId="0" fontId="32" numFmtId="2" xfId="0" applyAlignment="1" applyBorder="1" applyFont="1" applyNumberFormat="1">
      <alignment horizontal="center" vertical="center"/>
    </xf>
    <xf borderId="0" fillId="0" fontId="36" numFmtId="0" xfId="0" applyFont="1"/>
    <xf borderId="7" fillId="9" fontId="11" numFmtId="0" xfId="0" applyAlignment="1" applyBorder="1" applyFont="1">
      <alignment horizontal="left"/>
    </xf>
    <xf borderId="7" fillId="9" fontId="24" numFmtId="164" xfId="0" applyAlignment="1" applyBorder="1" applyFont="1" applyNumberFormat="1">
      <alignment horizontal="left" vertical="center"/>
    </xf>
    <xf borderId="7" fillId="9" fontId="25" numFmtId="1" xfId="0" applyAlignment="1" applyBorder="1" applyFont="1" applyNumberFormat="1">
      <alignment horizontal="center" vertical="center"/>
    </xf>
    <xf borderId="43" fillId="9" fontId="3" numFmtId="164" xfId="0" applyAlignment="1" applyBorder="1" applyFont="1" applyNumberFormat="1">
      <alignment horizontal="center"/>
    </xf>
    <xf borderId="6" fillId="9" fontId="0" numFmtId="164" xfId="0" applyBorder="1" applyFont="1" applyNumberFormat="1"/>
    <xf borderId="6" fillId="9" fontId="0" numFmtId="1" xfId="0" applyBorder="1" applyFont="1" applyNumberFormat="1"/>
    <xf borderId="7" fillId="9" fontId="0" numFmtId="2" xfId="0" applyBorder="1" applyFont="1" applyNumberFormat="1"/>
    <xf borderId="7" fillId="2" fontId="13" numFmtId="1" xfId="0" applyBorder="1" applyFont="1" applyNumberFormat="1"/>
    <xf borderId="7" fillId="9" fontId="13" numFmtId="2" xfId="0" applyBorder="1" applyFont="1" applyNumberFormat="1"/>
    <xf borderId="1" fillId="9" fontId="14" numFmtId="2" xfId="0" applyBorder="1" applyFont="1" applyNumberFormat="1"/>
    <xf borderId="1" fillId="9" fontId="15" numFmtId="1" xfId="0" applyAlignment="1" applyBorder="1" applyFont="1" applyNumberFormat="1">
      <alignment horizontal="center" vertical="center"/>
    </xf>
    <xf borderId="6" fillId="10" fontId="11" numFmtId="0" xfId="0" applyAlignment="1" applyBorder="1" applyFont="1">
      <alignment horizontal="left"/>
    </xf>
    <xf borderId="6" fillId="10" fontId="24" numFmtId="164" xfId="0" applyAlignment="1" applyBorder="1" applyFont="1" applyNumberFormat="1">
      <alignment horizontal="left" vertical="center"/>
    </xf>
    <xf borderId="7" fillId="10" fontId="25" numFmtId="1" xfId="0" applyAlignment="1" applyBorder="1" applyFont="1" applyNumberFormat="1">
      <alignment horizontal="center" vertical="center"/>
    </xf>
    <xf borderId="6" fillId="10" fontId="0" numFmtId="164" xfId="0" applyBorder="1" applyFont="1" applyNumberFormat="1"/>
    <xf borderId="6" fillId="10" fontId="0" numFmtId="1" xfId="0" applyBorder="1" applyFont="1" applyNumberFormat="1"/>
    <xf borderId="6" fillId="10" fontId="0" numFmtId="2" xfId="0" applyBorder="1" applyFont="1" applyNumberFormat="1"/>
    <xf borderId="6" fillId="10" fontId="13" numFmtId="1" xfId="0" applyBorder="1" applyFont="1" applyNumberFormat="1"/>
    <xf borderId="6" fillId="10" fontId="13" numFmtId="2" xfId="0" applyBorder="1" applyFont="1" applyNumberFormat="1"/>
    <xf borderId="6" fillId="10" fontId="14" numFmtId="2" xfId="0" applyBorder="1" applyFont="1" applyNumberFormat="1"/>
    <xf borderId="6" fillId="10" fontId="15" numFmtId="1" xfId="0" applyAlignment="1" applyBorder="1" applyFont="1" applyNumberFormat="1">
      <alignment horizontal="center" vertical="center"/>
    </xf>
    <xf borderId="7" fillId="5" fontId="11" numFmtId="0" xfId="0" applyAlignment="1" applyBorder="1" applyFont="1">
      <alignment horizontal="left"/>
    </xf>
    <xf borderId="7" fillId="5" fontId="14" numFmtId="2" xfId="0" applyBorder="1" applyFont="1" applyNumberFormat="1"/>
    <xf borderId="23" fillId="0" fontId="11" numFmtId="0" xfId="0" applyAlignment="1" applyBorder="1" applyFont="1">
      <alignment horizontal="left"/>
    </xf>
    <xf borderId="44" fillId="0" fontId="1" numFmtId="0" xfId="0" applyAlignment="1" applyBorder="1" applyFont="1">
      <alignment horizontal="left"/>
    </xf>
    <xf borderId="44" fillId="0" fontId="7" numFmtId="164" xfId="0" applyAlignment="1" applyBorder="1" applyFont="1" applyNumberFormat="1">
      <alignment horizontal="left" vertical="center"/>
    </xf>
    <xf borderId="0" fillId="0" fontId="7" numFmtId="1" xfId="0" applyAlignment="1" applyFont="1" applyNumberFormat="1">
      <alignment horizontal="center" vertical="center"/>
    </xf>
    <xf borderId="34" fillId="0" fontId="7" numFmtId="164" xfId="0" applyAlignment="1" applyBorder="1" applyFont="1" applyNumberFormat="1">
      <alignment horizontal="center"/>
    </xf>
    <xf borderId="34" fillId="0" fontId="7" numFmtId="1" xfId="0" applyAlignment="1" applyBorder="1" applyFont="1" applyNumberFormat="1">
      <alignment horizontal="center"/>
    </xf>
    <xf borderId="34" fillId="0" fontId="1" numFmtId="2" xfId="0" applyBorder="1" applyFont="1" applyNumberFormat="1"/>
    <xf borderId="34" fillId="0" fontId="9" numFmtId="2" xfId="0" applyBorder="1" applyFont="1" applyNumberFormat="1"/>
    <xf borderId="45" fillId="0" fontId="28" numFmtId="2" xfId="0" applyBorder="1" applyFont="1" applyNumberFormat="1"/>
    <xf borderId="30" fillId="2" fontId="25" numFmtId="1" xfId="0" applyAlignment="1" applyBorder="1" applyFont="1" applyNumberFormat="1">
      <alignment horizontal="center" vertical="center"/>
    </xf>
    <xf borderId="22" fillId="2" fontId="0" numFmtId="0" xfId="0" applyBorder="1" applyFont="1"/>
    <xf borderId="30" fillId="10" fontId="25" numFmtId="1" xfId="0" applyAlignment="1" applyBorder="1" applyFont="1" applyNumberFormat="1">
      <alignment horizontal="center" vertical="center"/>
    </xf>
    <xf borderId="15" fillId="10" fontId="3" numFmtId="164" xfId="0" applyAlignment="1" applyBorder="1" applyFont="1" applyNumberFormat="1">
      <alignment horizontal="center"/>
    </xf>
    <xf borderId="26" fillId="0" fontId="9" numFmtId="2" xfId="0" applyAlignment="1" applyBorder="1" applyFont="1" applyNumberFormat="1">
      <alignment horizontal="right" vertical="center"/>
    </xf>
    <xf borderId="29" fillId="0" fontId="1" numFmtId="164" xfId="0" applyBorder="1" applyFont="1" applyNumberFormat="1"/>
    <xf borderId="15" fillId="0" fontId="9" numFmtId="2" xfId="0" applyAlignment="1" applyBorder="1" applyFont="1" applyNumberFormat="1">
      <alignment horizontal="right" vertical="center"/>
    </xf>
    <xf borderId="30" fillId="2" fontId="42" numFmtId="0" xfId="0" applyAlignment="1" applyBorder="1" applyFont="1">
      <alignment horizontal="left"/>
    </xf>
    <xf borderId="30" fillId="2" fontId="43" numFmtId="164" xfId="0" applyAlignment="1" applyBorder="1" applyFont="1" applyNumberFormat="1">
      <alignment horizontal="left" vertical="center"/>
    </xf>
    <xf borderId="30" fillId="2" fontId="44" numFmtId="1" xfId="0" applyAlignment="1" applyBorder="1" applyFont="1" applyNumberFormat="1">
      <alignment horizontal="center" vertical="center"/>
    </xf>
    <xf borderId="30" fillId="2" fontId="45" numFmtId="164" xfId="0" applyBorder="1" applyFont="1" applyNumberFormat="1"/>
    <xf borderId="30" fillId="2" fontId="45" numFmtId="1" xfId="0" applyBorder="1" applyFont="1" applyNumberFormat="1"/>
    <xf borderId="30" fillId="2" fontId="45" numFmtId="2" xfId="0" applyBorder="1" applyFont="1" applyNumberFormat="1"/>
    <xf borderId="30" fillId="2" fontId="46" numFmtId="1" xfId="0" applyBorder="1" applyFont="1" applyNumberFormat="1"/>
    <xf borderId="30" fillId="2" fontId="46" numFmtId="2" xfId="0" applyBorder="1" applyFont="1" applyNumberFormat="1"/>
    <xf borderId="22" fillId="2" fontId="45" numFmtId="0" xfId="0" applyBorder="1" applyFont="1"/>
    <xf borderId="1" fillId="2" fontId="45" numFmtId="0" xfId="0" applyBorder="1" applyFont="1"/>
    <xf borderId="29" fillId="0" fontId="1" numFmtId="1" xfId="0" applyAlignment="1" applyBorder="1" applyFont="1" applyNumberFormat="1">
      <alignment horizontal="center" vertical="center"/>
    </xf>
    <xf borderId="6" fillId="5" fontId="11" numFmtId="164" xfId="0" applyAlignment="1" applyBorder="1" applyFont="1" applyNumberFormat="1">
      <alignment horizontal="center"/>
    </xf>
    <xf borderId="6" fillId="5" fontId="11" numFmtId="1" xfId="0" applyAlignment="1" applyBorder="1" applyFont="1" applyNumberFormat="1">
      <alignment horizontal="center"/>
    </xf>
    <xf borderId="6" fillId="5" fontId="11" numFmtId="2" xfId="0" applyBorder="1" applyFont="1" applyNumberFormat="1"/>
    <xf borderId="6" fillId="5" fontId="12" numFmtId="1" xfId="0" applyAlignment="1" applyBorder="1" applyFont="1" applyNumberFormat="1">
      <alignment horizontal="center"/>
    </xf>
    <xf borderId="6" fillId="5" fontId="12" numFmtId="2" xfId="0" applyAlignment="1" applyBorder="1" applyFont="1" applyNumberFormat="1">
      <alignment horizontal="center"/>
    </xf>
    <xf borderId="6" fillId="5" fontId="37" numFmtId="2" xfId="0" applyAlignment="1" applyBorder="1" applyFont="1" applyNumberFormat="1">
      <alignment horizontal="center"/>
    </xf>
    <xf borderId="6" fillId="5" fontId="29" numFmtId="1" xfId="0" applyAlignment="1" applyBorder="1" applyFont="1" applyNumberFormat="1">
      <alignment horizontal="center" vertical="center"/>
    </xf>
    <xf borderId="31" fillId="0" fontId="1" numFmtId="2" xfId="0" applyAlignment="1" applyBorder="1" applyFont="1" applyNumberFormat="1">
      <alignment horizontal="right" vertical="center"/>
    </xf>
    <xf borderId="15" fillId="0" fontId="1" numFmtId="2" xfId="0" applyAlignment="1" applyBorder="1" applyFont="1" applyNumberFormat="1">
      <alignment horizontal="right" vertical="center"/>
    </xf>
    <xf borderId="23" fillId="0" fontId="1" numFmtId="0" xfId="0" applyAlignment="1" applyBorder="1" applyFont="1">
      <alignment horizontal="left" vertical="center"/>
    </xf>
    <xf borderId="24" fillId="0" fontId="1" numFmtId="164" xfId="0" applyAlignment="1" applyBorder="1" applyFont="1" applyNumberFormat="1">
      <alignment horizontal="left" vertical="center"/>
    </xf>
    <xf borderId="26" fillId="0" fontId="1" numFmtId="164" xfId="0" applyAlignment="1" applyBorder="1" applyFont="1" applyNumberFormat="1">
      <alignment horizontal="center" vertical="center"/>
    </xf>
    <xf borderId="6" fillId="5" fontId="38" numFmtId="1" xfId="0" applyAlignment="1" applyBorder="1" applyFont="1" applyNumberFormat="1">
      <alignment horizontal="center" vertical="center"/>
    </xf>
    <xf borderId="10" fillId="12" fontId="4" numFmtId="164" xfId="0" applyBorder="1" applyFill="1" applyFont="1" applyNumberFormat="1"/>
    <xf borderId="1" fillId="12" fontId="13" numFmtId="1" xfId="0" applyAlignment="1" applyBorder="1" applyFont="1" applyNumberFormat="1">
      <alignment horizontal="center" vertical="center"/>
    </xf>
    <xf borderId="15" fillId="12" fontId="3" numFmtId="164" xfId="0" applyAlignment="1" applyBorder="1" applyFont="1" applyNumberFormat="1">
      <alignment horizontal="center"/>
    </xf>
    <xf borderId="1" fillId="12" fontId="11" numFmtId="164" xfId="0" applyAlignment="1" applyBorder="1" applyFont="1" applyNumberFormat="1">
      <alignment horizontal="center"/>
    </xf>
    <xf borderId="1" fillId="12" fontId="11" numFmtId="1" xfId="0" applyAlignment="1" applyBorder="1" applyFont="1" applyNumberFormat="1">
      <alignment horizontal="center"/>
    </xf>
    <xf borderId="1" fillId="12" fontId="11" numFmtId="2" xfId="0" applyBorder="1" applyFont="1" applyNumberFormat="1"/>
    <xf borderId="1" fillId="13" fontId="12" numFmtId="1" xfId="0" applyAlignment="1" applyBorder="1" applyFill="1" applyFont="1" applyNumberFormat="1">
      <alignment horizontal="center"/>
    </xf>
    <xf borderId="1" fillId="12" fontId="12" numFmtId="2" xfId="0" applyAlignment="1" applyBorder="1" applyFont="1" applyNumberFormat="1">
      <alignment horizontal="center"/>
    </xf>
    <xf borderId="1" fillId="12" fontId="37" numFmtId="2" xfId="0" applyAlignment="1" applyBorder="1" applyFont="1" applyNumberFormat="1">
      <alignment horizontal="center"/>
    </xf>
    <xf borderId="1" fillId="12" fontId="29" numFmtId="1" xfId="0" applyAlignment="1" applyBorder="1" applyFont="1" applyNumberFormat="1">
      <alignment horizontal="center" vertical="center"/>
    </xf>
    <xf borderId="13" fillId="0" fontId="30" numFmtId="164" xfId="0" applyBorder="1" applyFont="1" applyNumberFormat="1"/>
    <xf borderId="14" fillId="0" fontId="30" numFmtId="1" xfId="0" applyAlignment="1" applyBorder="1" applyFont="1" applyNumberFormat="1">
      <alignment horizontal="center" vertical="center"/>
    </xf>
    <xf borderId="1" fillId="12" fontId="4" numFmtId="1" xfId="0" applyAlignment="1" applyBorder="1" applyFont="1" applyNumberFormat="1">
      <alignment horizontal="center" vertical="center"/>
    </xf>
    <xf borderId="1" fillId="12" fontId="1" numFmtId="164" xfId="0" applyAlignment="1" applyBorder="1" applyFont="1" applyNumberFormat="1">
      <alignment horizontal="center"/>
    </xf>
    <xf borderId="1" fillId="12" fontId="1" numFmtId="1" xfId="0" applyAlignment="1" applyBorder="1" applyFont="1" applyNumberFormat="1">
      <alignment horizontal="center"/>
    </xf>
    <xf borderId="1" fillId="12" fontId="1" numFmtId="2" xfId="0" applyAlignment="1" applyBorder="1" applyFont="1" applyNumberFormat="1">
      <alignment horizontal="center"/>
    </xf>
    <xf borderId="1" fillId="12" fontId="1" numFmtId="2" xfId="0" applyBorder="1" applyFont="1" applyNumberFormat="1"/>
    <xf borderId="1" fillId="13" fontId="9" numFmtId="1" xfId="0" applyAlignment="1" applyBorder="1" applyFont="1" applyNumberFormat="1">
      <alignment horizontal="center"/>
    </xf>
    <xf borderId="1" fillId="12" fontId="9" numFmtId="2" xfId="0" applyAlignment="1" applyBorder="1" applyFont="1" applyNumberFormat="1">
      <alignment horizontal="center"/>
    </xf>
    <xf borderId="11" fillId="12" fontId="28" numFmtId="2" xfId="0" applyBorder="1" applyFont="1" applyNumberFormat="1"/>
    <xf borderId="13" fillId="0" fontId="1" numFmtId="164" xfId="0" applyAlignment="1" applyBorder="1" applyFont="1" applyNumberFormat="1">
      <alignment vertical="center"/>
    </xf>
    <xf borderId="15" fillId="0" fontId="1" numFmtId="164" xfId="0" applyAlignment="1" applyBorder="1" applyFont="1" applyNumberFormat="1">
      <alignment horizontal="center" vertical="center"/>
    </xf>
    <xf borderId="10" fillId="12" fontId="4" numFmtId="164" xfId="0" applyAlignment="1" applyBorder="1" applyFont="1" applyNumberFormat="1">
      <alignment vertical="center"/>
    </xf>
    <xf borderId="1" fillId="12" fontId="1" numFmtId="164" xfId="0" applyAlignment="1" applyBorder="1" applyFont="1" applyNumberFormat="1">
      <alignment horizontal="center" vertical="center"/>
    </xf>
    <xf borderId="24" fillId="0" fontId="1" numFmtId="164" xfId="0" applyAlignment="1" applyBorder="1" applyFont="1" applyNumberFormat="1">
      <alignment vertical="center"/>
    </xf>
    <xf borderId="6" fillId="5" fontId="12" numFmtId="1" xfId="0" applyBorder="1" applyFont="1" applyNumberFormat="1"/>
    <xf borderId="6" fillId="5" fontId="12" numFmtId="2" xfId="0" applyBorder="1" applyFont="1" applyNumberFormat="1"/>
    <xf borderId="6" fillId="5" fontId="37" numFmtId="2" xfId="0" applyBorder="1" applyFont="1" applyNumberFormat="1"/>
    <xf borderId="38" fillId="0" fontId="47" numFmtId="164" xfId="0" applyBorder="1" applyFont="1" applyNumberFormat="1"/>
    <xf borderId="39" fillId="0" fontId="47" numFmtId="1" xfId="0" applyAlignment="1" applyBorder="1" applyFont="1" applyNumberFormat="1">
      <alignment horizontal="center" vertical="center"/>
    </xf>
    <xf borderId="39" fillId="0" fontId="48" numFmtId="164" xfId="0" applyAlignment="1" applyBorder="1" applyFont="1" applyNumberFormat="1">
      <alignment horizontal="center"/>
    </xf>
    <xf borderId="31" fillId="0" fontId="1" numFmtId="164" xfId="0" applyAlignment="1" applyBorder="1" applyFont="1" applyNumberFormat="1">
      <alignment horizontal="center" vertical="center"/>
    </xf>
    <xf borderId="13" fillId="0" fontId="47" numFmtId="164" xfId="0" applyBorder="1" applyFont="1" applyNumberFormat="1"/>
    <xf borderId="14" fillId="0" fontId="47" numFmtId="1" xfId="0" applyAlignment="1" applyBorder="1" applyFont="1" applyNumberFormat="1">
      <alignment horizontal="center" vertical="center"/>
    </xf>
    <xf borderId="14" fillId="0" fontId="48" numFmtId="164" xfId="0" applyAlignment="1" applyBorder="1" applyFont="1" applyNumberFormat="1">
      <alignment horizontal="center"/>
    </xf>
    <xf borderId="24" fillId="0" fontId="47" numFmtId="164" xfId="0" applyBorder="1" applyFont="1" applyNumberFormat="1"/>
    <xf borderId="25" fillId="0" fontId="49" numFmtId="1" xfId="0" applyAlignment="1" applyBorder="1" applyFont="1" applyNumberFormat="1">
      <alignment horizontal="center" vertical="center"/>
    </xf>
    <xf borderId="25" fillId="0" fontId="48" numFmtId="164" xfId="0" applyAlignment="1" applyBorder="1" applyFont="1" applyNumberFormat="1">
      <alignment horizontal="center"/>
    </xf>
    <xf borderId="26" fillId="0" fontId="11" numFmtId="164" xfId="0" applyAlignment="1" applyBorder="1" applyFont="1" applyNumberFormat="1">
      <alignment horizontal="center" vertical="center"/>
    </xf>
    <xf borderId="26" fillId="0" fontId="11" numFmtId="1" xfId="0" applyAlignment="1" applyBorder="1" applyFont="1" applyNumberFormat="1">
      <alignment horizontal="center"/>
    </xf>
    <xf borderId="26" fillId="0" fontId="11" numFmtId="2" xfId="0" applyBorder="1" applyFont="1" applyNumberFormat="1"/>
    <xf borderId="29" fillId="0" fontId="15" numFmtId="1" xfId="0" applyAlignment="1" applyBorder="1" applyFont="1" applyNumberFormat="1">
      <alignment horizontal="center" vertical="center"/>
    </xf>
    <xf borderId="31" fillId="0" fontId="7" numFmtId="164" xfId="0" applyBorder="1" applyFont="1" applyNumberFormat="1"/>
    <xf borderId="31" fillId="0" fontId="7" numFmtId="1" xfId="0" applyAlignment="1" applyBorder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14" fillId="0" fontId="1" numFmtId="164" xfId="0" applyBorder="1" applyFont="1" applyNumberFormat="1"/>
    <xf borderId="26" fillId="0" fontId="7" numFmtId="164" xfId="0" applyBorder="1" applyFont="1" applyNumberFormat="1"/>
    <xf borderId="26" fillId="0" fontId="7" numFmtId="1" xfId="0" applyAlignment="1" applyBorder="1" applyFont="1" applyNumberFormat="1">
      <alignment horizontal="center" vertical="center"/>
    </xf>
    <xf borderId="15" fillId="0" fontId="11" numFmtId="1" xfId="0" applyAlignment="1" applyBorder="1" applyFont="1" applyNumberFormat="1">
      <alignment horizontal="center" vertical="center"/>
    </xf>
    <xf borderId="15" fillId="0" fontId="11" numFmtId="164" xfId="0" applyAlignment="1" applyBorder="1" applyFont="1" applyNumberFormat="1">
      <alignment horizontal="center"/>
    </xf>
    <xf borderId="15" fillId="0" fontId="11" numFmtId="1" xfId="0" applyAlignment="1" applyBorder="1" applyFont="1" applyNumberFormat="1">
      <alignment horizontal="center"/>
    </xf>
    <xf borderId="15" fillId="0" fontId="11" numFmtId="2" xfId="0" applyBorder="1" applyFont="1" applyNumberFormat="1"/>
    <xf borderId="30" fillId="2" fontId="3" numFmtId="164" xfId="0" applyAlignment="1" applyBorder="1" applyFont="1" applyNumberFormat="1">
      <alignment horizontal="center" vertical="center"/>
    </xf>
    <xf borderId="30" fillId="10" fontId="3" numFmtId="164" xfId="0" applyAlignment="1" applyBorder="1" applyFont="1" applyNumberFormat="1">
      <alignment horizontal="center" vertical="center"/>
    </xf>
    <xf borderId="6" fillId="5" fontId="11" numFmtId="0" xfId="0" applyAlignment="1" applyBorder="1" applyFont="1">
      <alignment horizontal="left" vertical="center"/>
    </xf>
    <xf borderId="6" fillId="5" fontId="34" numFmtId="164" xfId="0" applyAlignment="1" applyBorder="1" applyFont="1" applyNumberFormat="1">
      <alignment horizontal="left" vertical="center"/>
    </xf>
    <xf borderId="6" fillId="5" fontId="27" numFmtId="1" xfId="0" applyAlignment="1" applyBorder="1" applyFont="1" applyNumberFormat="1">
      <alignment horizontal="center" vertical="center"/>
    </xf>
    <xf borderId="6" fillId="5" fontId="35" numFmtId="164" xfId="0" applyAlignment="1" applyBorder="1" applyFont="1" applyNumberFormat="1">
      <alignment horizontal="center" vertical="center"/>
    </xf>
    <xf borderId="6" fillId="5" fontId="11" numFmtId="164" xfId="0" applyAlignment="1" applyBorder="1" applyFont="1" applyNumberFormat="1">
      <alignment horizontal="center" vertical="center"/>
    </xf>
    <xf borderId="39" fillId="0" fontId="3" numFmtId="164" xfId="0" applyAlignment="1" applyBorder="1" applyFont="1" applyNumberFormat="1">
      <alignment horizontal="center"/>
    </xf>
    <xf borderId="30" fillId="2" fontId="26" numFmtId="164" xfId="0" applyBorder="1" applyFont="1" applyNumberFormat="1"/>
    <xf borderId="30" fillId="2" fontId="26" numFmtId="1" xfId="0" applyBorder="1" applyFont="1" applyNumberFormat="1"/>
    <xf borderId="30" fillId="2" fontId="26" numFmtId="2" xfId="0" applyBorder="1" applyFont="1" applyNumberFormat="1"/>
    <xf borderId="30" fillId="2" fontId="27" numFmtId="1" xfId="0" applyBorder="1" applyFont="1" applyNumberFormat="1"/>
    <xf borderId="30" fillId="2" fontId="27" numFmtId="2" xfId="0" applyBorder="1" applyFont="1" applyNumberFormat="1"/>
    <xf borderId="5" fillId="0" fontId="50" numFmtId="0" xfId="0" applyBorder="1" applyFont="1"/>
    <xf borderId="46" fillId="5" fontId="4" numFmtId="164" xfId="0" applyAlignment="1" applyBorder="1" applyFont="1" applyNumberFormat="1">
      <alignment horizontal="left" vertical="center"/>
    </xf>
    <xf borderId="17" fillId="0" fontId="51" numFmtId="0" xfId="0" applyBorder="1" applyFont="1"/>
    <xf borderId="47" fillId="0" fontId="51" numFmtId="0" xfId="0" applyBorder="1" applyFont="1"/>
    <xf borderId="18" fillId="0" fontId="6" numFmtId="1" xfId="0" applyAlignment="1" applyBorder="1" applyFont="1" applyNumberFormat="1">
      <alignment horizontal="center" vertical="center"/>
    </xf>
    <xf borderId="26" fillId="0" fontId="1" numFmtId="0" xfId="0" applyAlignment="1" applyBorder="1" applyFont="1">
      <alignment horizontal="left"/>
    </xf>
    <xf borderId="26" fillId="0" fontId="1" numFmtId="164" xfId="0" applyBorder="1" applyFont="1" applyNumberFormat="1"/>
    <xf borderId="31" fillId="0" fontId="1" numFmtId="0" xfId="0" applyAlignment="1" applyBorder="1" applyFont="1">
      <alignment horizontal="left"/>
    </xf>
    <xf borderId="31" fillId="0" fontId="1" numFmtId="164" xfId="0" applyAlignment="1" applyBorder="1" applyFont="1" applyNumberFormat="1">
      <alignment horizontal="left" vertical="center"/>
    </xf>
    <xf borderId="31" fillId="0" fontId="3" numFmtId="164" xfId="0" applyAlignment="1" applyBorder="1" applyFont="1" applyNumberFormat="1">
      <alignment horizontal="center" vertical="center"/>
    </xf>
    <xf borderId="31" fillId="0" fontId="28" numFmtId="2" xfId="0" applyBorder="1" applyFont="1" applyNumberFormat="1"/>
    <xf borderId="19" fillId="0" fontId="52" numFmtId="1" xfId="0" applyAlignment="1" applyBorder="1" applyFont="1" applyNumberFormat="1">
      <alignment horizontal="center" vertical="center"/>
    </xf>
    <xf borderId="26" fillId="0" fontId="1" numFmtId="164" xfId="0" applyAlignment="1" applyBorder="1" applyFont="1" applyNumberFormat="1">
      <alignment horizontal="left" vertical="center"/>
    </xf>
    <xf borderId="26" fillId="0" fontId="3" numFmtId="164" xfId="0" applyAlignment="1" applyBorder="1" applyFont="1" applyNumberFormat="1">
      <alignment horizontal="center" vertical="center"/>
    </xf>
    <xf borderId="31" fillId="0" fontId="30" numFmtId="164" xfId="0" applyAlignment="1" applyBorder="1" applyFont="1" applyNumberFormat="1">
      <alignment horizontal="left" vertical="center"/>
    </xf>
    <xf borderId="31" fillId="0" fontId="30" numFmtId="1" xfId="0" applyAlignment="1" applyBorder="1" applyFont="1" applyNumberFormat="1">
      <alignment horizontal="center" vertical="center"/>
    </xf>
    <xf borderId="19" fillId="0" fontId="6" numFmtId="1" xfId="0" applyAlignment="1" applyBorder="1" applyFont="1" applyNumberFormat="1">
      <alignment horizontal="center" vertical="center"/>
    </xf>
    <xf borderId="15" fillId="0" fontId="30" numFmtId="164" xfId="0" applyAlignment="1" applyBorder="1" applyFont="1" applyNumberFormat="1">
      <alignment horizontal="left" vertical="center"/>
    </xf>
    <xf borderId="15" fillId="0" fontId="30" numFmtId="1" xfId="0" applyAlignment="1" applyBorder="1" applyFont="1" applyNumberFormat="1">
      <alignment horizontal="center" vertical="center"/>
    </xf>
    <xf borderId="18" fillId="0" fontId="1" numFmtId="2" xfId="0" applyBorder="1" applyFont="1" applyNumberFormat="1"/>
    <xf borderId="15" fillId="0" fontId="1" numFmtId="2" xfId="0" applyAlignment="1" applyBorder="1" applyFont="1" applyNumberFormat="1">
      <alignment horizontal="right"/>
    </xf>
    <xf borderId="26" fillId="0" fontId="11" numFmtId="0" xfId="0" applyAlignment="1" applyBorder="1" applyFont="1">
      <alignment horizontal="left"/>
    </xf>
    <xf borderId="26" fillId="0" fontId="30" numFmtId="1" xfId="0" applyAlignment="1" applyBorder="1" applyFont="1" applyNumberFormat="1">
      <alignment horizontal="center" vertical="center"/>
    </xf>
    <xf borderId="32" fillId="0" fontId="1" numFmtId="2" xfId="0" applyBorder="1" applyFont="1" applyNumberFormat="1"/>
    <xf borderId="29" fillId="0" fontId="11" numFmtId="0" xfId="0" applyAlignment="1" applyBorder="1" applyFont="1">
      <alignment horizontal="left"/>
    </xf>
    <xf borderId="29" fillId="0" fontId="30" numFmtId="1" xfId="0" applyAlignment="1" applyBorder="1" applyFont="1" applyNumberFormat="1">
      <alignment horizontal="center" vertical="center"/>
    </xf>
    <xf borderId="29" fillId="0" fontId="1" numFmtId="0" xfId="0" applyAlignment="1" applyBorder="1" applyFont="1">
      <alignment horizontal="left"/>
    </xf>
    <xf borderId="26" fillId="0" fontId="30" numFmtId="164" xfId="0" applyAlignment="1" applyBorder="1" applyFont="1" applyNumberFormat="1">
      <alignment horizontal="left" vertical="center"/>
    </xf>
    <xf borderId="48" fillId="5" fontId="34" numFmtId="0" xfId="0" applyAlignment="1" applyBorder="1" applyFont="1">
      <alignment horizontal="left" vertical="center"/>
    </xf>
    <xf borderId="48" fillId="5" fontId="34" numFmtId="164" xfId="0" applyAlignment="1" applyBorder="1" applyFont="1" applyNumberFormat="1">
      <alignment horizontal="left" vertical="center"/>
    </xf>
    <xf borderId="15" fillId="5" fontId="34" numFmtId="1" xfId="0" applyAlignment="1" applyBorder="1" applyFont="1" applyNumberFormat="1">
      <alignment horizontal="center" vertical="center"/>
    </xf>
    <xf borderId="6" fillId="5" fontId="3" numFmtId="164" xfId="0" applyAlignment="1" applyBorder="1" applyFont="1" applyNumberFormat="1">
      <alignment horizontal="center"/>
    </xf>
    <xf borderId="6" fillId="5" fontId="30" numFmtId="164" xfId="0" applyAlignment="1" applyBorder="1" applyFont="1" applyNumberFormat="1">
      <alignment horizontal="center" vertical="center"/>
    </xf>
    <xf borderId="6" fillId="5" fontId="1" numFmtId="1" xfId="0" applyAlignment="1" applyBorder="1" applyFont="1" applyNumberFormat="1">
      <alignment horizontal="center"/>
    </xf>
    <xf borderId="6" fillId="5" fontId="1" numFmtId="2" xfId="0" applyBorder="1" applyFont="1" applyNumberFormat="1"/>
    <xf borderId="6" fillId="5" fontId="9" numFmtId="1" xfId="0" applyAlignment="1" applyBorder="1" applyFont="1" applyNumberFormat="1">
      <alignment horizontal="center"/>
    </xf>
    <xf borderId="6" fillId="5" fontId="9" numFmtId="2" xfId="0" applyAlignment="1" applyBorder="1" applyFont="1" applyNumberFormat="1">
      <alignment horizontal="center"/>
    </xf>
    <xf borderId="6" fillId="5" fontId="28" numFmtId="2" xfId="0" applyBorder="1" applyFont="1" applyNumberFormat="1"/>
    <xf borderId="6" fillId="5" fontId="52" numFmtId="1" xfId="0" applyAlignment="1" applyBorder="1" applyFont="1" applyNumberFormat="1">
      <alignment horizontal="center" vertical="center"/>
    </xf>
    <xf borderId="13" fillId="2" fontId="1" numFmtId="0" xfId="0" applyAlignment="1" applyBorder="1" applyFont="1">
      <alignment horizontal="left" vertical="center"/>
    </xf>
    <xf borderId="13" fillId="2" fontId="1" numFmtId="164" xfId="0" applyAlignment="1" applyBorder="1" applyFont="1" applyNumberFormat="1">
      <alignment horizontal="left" vertical="center"/>
    </xf>
    <xf borderId="15" fillId="2" fontId="1" numFmtId="164" xfId="0" applyAlignment="1" applyBorder="1" applyFont="1" applyNumberFormat="1">
      <alignment horizontal="center"/>
    </xf>
    <xf borderId="15" fillId="2" fontId="1" numFmtId="1" xfId="0" applyAlignment="1" applyBorder="1" applyFont="1" applyNumberFormat="1">
      <alignment horizontal="center"/>
    </xf>
    <xf borderId="15" fillId="2" fontId="9" numFmtId="2" xfId="0" applyBorder="1" applyFont="1" applyNumberFormat="1"/>
    <xf borderId="15" fillId="2" fontId="28" numFmtId="2" xfId="0" applyBorder="1" applyFont="1" applyNumberFormat="1"/>
    <xf borderId="15" fillId="2" fontId="52" numFmtId="1" xfId="0" applyAlignment="1" applyBorder="1" applyFont="1" applyNumberFormat="1">
      <alignment horizontal="center" vertical="center"/>
    </xf>
    <xf borderId="1" fillId="2" fontId="7" numFmtId="0" xfId="0" applyBorder="1" applyFont="1"/>
    <xf borderId="0" fillId="2" fontId="7" numFmtId="0" xfId="0" applyFont="1"/>
    <xf borderId="6" fillId="5" fontId="9" numFmtId="1" xfId="0" applyBorder="1" applyFont="1" applyNumberFormat="1"/>
    <xf borderId="15" fillId="2" fontId="1" numFmtId="0" xfId="0" applyAlignment="1" applyBorder="1" applyFont="1">
      <alignment horizontal="left"/>
    </xf>
    <xf borderId="15" fillId="2" fontId="7" numFmtId="164" xfId="0" applyAlignment="1" applyBorder="1" applyFont="1" applyNumberFormat="1">
      <alignment horizontal="left" vertical="center"/>
    </xf>
    <xf borderId="15" fillId="2" fontId="7" numFmtId="1" xfId="0" applyAlignment="1" applyBorder="1" applyFont="1" applyNumberFormat="1">
      <alignment horizontal="center" vertical="center"/>
    </xf>
    <xf borderId="15" fillId="2" fontId="1" numFmtId="165" xfId="0" applyBorder="1" applyFont="1" applyNumberFormat="1"/>
    <xf borderId="15" fillId="2" fontId="53" numFmtId="166" xfId="0" applyAlignment="1" applyBorder="1" applyFont="1" applyNumberFormat="1">
      <alignment horizontal="right" vertical="center"/>
    </xf>
    <xf borderId="49" fillId="2" fontId="7" numFmtId="0" xfId="0" applyBorder="1" applyFont="1"/>
    <xf borderId="15" fillId="5" fontId="35" numFmtId="164" xfId="0" applyAlignment="1" applyBorder="1" applyFont="1" applyNumberFormat="1">
      <alignment horizontal="center" vertical="center"/>
    </xf>
    <xf borderId="34" fillId="0" fontId="7" numFmtId="164" xfId="0" applyAlignment="1" applyBorder="1" applyFont="1" applyNumberFormat="1">
      <alignment horizontal="left" vertical="center"/>
    </xf>
    <xf borderId="15" fillId="0" fontId="3" numFmtId="164" xfId="0" applyAlignment="1" applyBorder="1" applyFont="1" applyNumberFormat="1">
      <alignment horizontal="center" vertical="center"/>
    </xf>
    <xf borderId="50" fillId="0" fontId="1" numFmtId="164" xfId="0" applyAlignment="1" applyBorder="1" applyFont="1" applyNumberFormat="1">
      <alignment horizontal="center"/>
    </xf>
    <xf borderId="50" fillId="0" fontId="1" numFmtId="1" xfId="0" applyAlignment="1" applyBorder="1" applyFont="1" applyNumberFormat="1">
      <alignment horizontal="center"/>
    </xf>
    <xf borderId="50" fillId="0" fontId="1" numFmtId="2" xfId="0" applyBorder="1" applyFont="1" applyNumberFormat="1"/>
    <xf borderId="51" fillId="7" fontId="9" numFmtId="1" xfId="0" applyAlignment="1" applyBorder="1" applyFont="1" applyNumberFormat="1">
      <alignment horizontal="center"/>
    </xf>
    <xf borderId="50" fillId="0" fontId="9" numFmtId="2" xfId="0" applyBorder="1" applyFont="1" applyNumberFormat="1"/>
    <xf borderId="52" fillId="0" fontId="28" numFmtId="2" xfId="0" applyBorder="1" applyFont="1" applyNumberFormat="1"/>
    <xf borderId="53" fillId="0" fontId="52" numFmtId="1" xfId="0" applyAlignment="1" applyBorder="1" applyFont="1" applyNumberFormat="1">
      <alignment horizontal="center" vertical="center"/>
    </xf>
    <xf borderId="31" fillId="0" fontId="7" numFmtId="164" xfId="0" applyAlignment="1" applyBorder="1" applyFont="1" applyNumberFormat="1">
      <alignment horizontal="left" vertical="center"/>
    </xf>
    <xf borderId="0" fillId="0" fontId="7" numFmtId="164" xfId="0" applyAlignment="1" applyFont="1" applyNumberForma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0" fillId="0" fontId="1" numFmtId="1" xfId="0" applyAlignment="1" applyFont="1" applyNumberFormat="1">
      <alignment horizontal="center"/>
    </xf>
    <xf borderId="0" fillId="0" fontId="9" numFmtId="1" xfId="0" applyFont="1" applyNumberFormat="1"/>
    <xf borderId="0" fillId="0" fontId="28" numFmtId="2" xfId="0" applyFont="1" applyNumberFormat="1"/>
    <xf borderId="0" fillId="0" fontId="32" numFmtId="1" xfId="0" applyAlignment="1" applyFont="1" applyNumberFormat="1">
      <alignment horizontal="center" vertical="center"/>
    </xf>
    <xf borderId="0" fillId="0" fontId="1" numFmtId="167" xfId="0" applyFont="1" applyNumberFormat="1"/>
    <xf borderId="18" fillId="0" fontId="7" numFmtId="164" xfId="0" applyAlignment="1" applyBorder="1" applyFont="1" applyNumberFormat="1">
      <alignment horizontal="left" vertical="center"/>
    </xf>
    <xf borderId="17" fillId="0" fontId="7" numFmtId="1" xfId="0" applyAlignment="1" applyBorder="1" applyFont="1" applyNumberFormat="1">
      <alignment horizontal="center" vertical="center"/>
    </xf>
    <xf borderId="17" fillId="0" fontId="3" numFmtId="164" xfId="0" applyAlignment="1" applyBorder="1" applyFont="1" applyNumberFormat="1">
      <alignment horizontal="center" vertical="center"/>
    </xf>
    <xf borderId="17" fillId="0" fontId="1" numFmtId="164" xfId="0" applyAlignment="1" applyBorder="1" applyFont="1" applyNumberFormat="1">
      <alignment horizontal="center"/>
    </xf>
    <xf borderId="17" fillId="0" fontId="1" numFmtId="1" xfId="0" applyAlignment="1" applyBorder="1" applyFont="1" applyNumberFormat="1">
      <alignment horizontal="center"/>
    </xf>
    <xf borderId="17" fillId="0" fontId="1" numFmtId="2" xfId="0" applyBorder="1" applyFont="1" applyNumberFormat="1"/>
    <xf borderId="17" fillId="0" fontId="9" numFmtId="2" xfId="0" applyBorder="1" applyFont="1" applyNumberFormat="1"/>
    <xf borderId="17" fillId="0" fontId="28" numFmtId="2" xfId="0" applyBorder="1" applyFont="1" applyNumberFormat="1"/>
    <xf borderId="0" fillId="0" fontId="4" numFmtId="164" xfId="0" applyAlignment="1" applyFont="1" applyNumberFormat="1">
      <alignment horizontal="left" vertical="center"/>
    </xf>
    <xf borderId="0" fillId="0" fontId="4" numFmtId="1" xfId="0" applyAlignment="1" applyFont="1" applyNumberFormat="1">
      <alignment horizontal="center" vertical="center"/>
    </xf>
    <xf borderId="54" fillId="7" fontId="9" numFmtId="1" xfId="0" applyAlignment="1" applyBorder="1" applyFont="1" applyNumberFormat="1">
      <alignment horizontal="center"/>
    </xf>
    <xf borderId="55" fillId="0" fontId="9" numFmtId="2" xfId="0" applyBorder="1" applyFont="1" applyNumberFormat="1"/>
    <xf borderId="55" fillId="0" fontId="28" numFmtId="2" xfId="0" applyBorder="1" applyFont="1" applyNumberFormat="1"/>
    <xf borderId="56" fillId="0" fontId="52" numFmtId="1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/>
    </xf>
    <xf borderId="0" fillId="0" fontId="7" numFmtId="164" xfId="0" applyFont="1" applyNumberFormat="1"/>
    <xf borderId="0" fillId="0" fontId="0" numFmtId="1" xfId="0" applyAlignment="1" applyFont="1" applyNumberFormat="1">
      <alignment horizontal="center" vertical="center"/>
    </xf>
    <xf borderId="0" fillId="0" fontId="0" numFmtId="164" xfId="0" applyFont="1" applyNumberFormat="1"/>
    <xf borderId="0" fillId="0" fontId="0" numFmtId="1" xfId="0" applyFont="1" applyNumberFormat="1"/>
    <xf borderId="0" fillId="0" fontId="54" numFmtId="0" xfId="0" applyFont="1"/>
    <xf borderId="0" fillId="0" fontId="55" numFmtId="0" xfId="0" applyFont="1"/>
    <xf borderId="0" fillId="0" fontId="1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 outlineLevelRow="1"/>
  <cols>
    <col customWidth="1" min="1" max="1" width="8.44"/>
    <col customWidth="1" min="2" max="2" width="59.33"/>
    <col customWidth="1" min="3" max="3" width="10.89"/>
    <col customWidth="1" min="4" max="4" width="7.0"/>
    <col customWidth="1" min="5" max="5" width="6.67"/>
    <col customWidth="1" min="6" max="6" width="7.0"/>
    <col customWidth="1" min="7" max="7" width="8.67"/>
    <col customWidth="1" min="8" max="8" width="8.89"/>
    <col customWidth="1" min="9" max="9" width="14.11"/>
    <col customWidth="1" min="10" max="10" width="12.67"/>
    <col customWidth="1" min="11" max="11" width="11.44"/>
    <col customWidth="1" min="12" max="12" width="11.11"/>
    <col customWidth="1" min="13" max="13" width="10.11"/>
    <col customWidth="1" min="14" max="14" width="9.11"/>
    <col customWidth="1" min="15" max="28" width="8.67"/>
  </cols>
  <sheetData>
    <row r="1" ht="18.75" customHeight="1">
      <c r="A1" s="1"/>
      <c r="B1" s="2"/>
      <c r="C1" s="3"/>
      <c r="D1" s="4"/>
      <c r="E1" s="2"/>
      <c r="F1" s="3"/>
      <c r="G1" s="5"/>
      <c r="H1" s="5"/>
      <c r="I1" s="5"/>
      <c r="J1" s="6"/>
      <c r="K1" s="7"/>
      <c r="L1" s="8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ht="46.5" customHeight="1">
      <c r="A2" s="1"/>
      <c r="B2" s="11" t="s">
        <v>0</v>
      </c>
      <c r="J2" s="6"/>
      <c r="K2" s="7"/>
      <c r="L2" s="8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ht="18.75" customHeight="1">
      <c r="A3" s="1"/>
      <c r="B3" s="12"/>
      <c r="J3" s="6"/>
      <c r="K3" s="7"/>
      <c r="L3" s="8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ht="18.75" customHeight="1">
      <c r="A4" s="1"/>
      <c r="B4" s="13" t="s">
        <v>1</v>
      </c>
      <c r="J4" s="6"/>
      <c r="K4" s="7"/>
      <c r="L4" s="8"/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ht="18.75" customHeight="1">
      <c r="A5" s="1"/>
      <c r="B5" s="14"/>
      <c r="C5" s="15"/>
      <c r="D5" s="16"/>
      <c r="E5" s="17"/>
      <c r="F5" s="18"/>
      <c r="G5" s="19"/>
      <c r="H5" s="20"/>
      <c r="I5" s="19"/>
      <c r="J5" s="6"/>
      <c r="K5" s="7"/>
      <c r="L5" s="8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ht="18.75" customHeight="1">
      <c r="A6" s="1"/>
      <c r="B6" s="14"/>
      <c r="C6" s="15"/>
      <c r="D6" s="16"/>
      <c r="E6" s="17"/>
      <c r="F6" s="18"/>
      <c r="G6" s="19"/>
      <c r="H6" s="20"/>
      <c r="I6" s="19"/>
      <c r="J6" s="6"/>
      <c r="K6" s="7"/>
      <c r="L6" s="8"/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ht="18.75" customHeight="1">
      <c r="A7" s="1"/>
      <c r="B7" s="14" t="s">
        <v>2</v>
      </c>
      <c r="C7" s="15"/>
      <c r="D7" s="16"/>
      <c r="E7" s="17"/>
      <c r="F7" s="18"/>
      <c r="G7" s="19" t="s">
        <v>3</v>
      </c>
      <c r="H7" s="20"/>
      <c r="I7" s="19"/>
      <c r="J7" s="6"/>
      <c r="K7" s="7"/>
      <c r="L7" s="8"/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t="18.75" customHeight="1">
      <c r="A8" s="1"/>
      <c r="B8" s="14" t="s">
        <v>4</v>
      </c>
      <c r="C8" s="15"/>
      <c r="D8" s="16"/>
      <c r="E8" s="17"/>
      <c r="F8" s="18"/>
      <c r="G8" s="21" t="s">
        <v>5</v>
      </c>
      <c r="H8" s="20"/>
      <c r="I8" s="19"/>
      <c r="J8" s="6"/>
      <c r="K8" s="7"/>
      <c r="L8" s="8"/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ht="18.75" customHeight="1">
      <c r="A9" s="1"/>
      <c r="B9" s="14" t="s">
        <v>6</v>
      </c>
      <c r="C9" s="15"/>
      <c r="D9" s="16"/>
      <c r="E9" s="17"/>
      <c r="F9" s="18"/>
      <c r="G9" s="21" t="s">
        <v>7</v>
      </c>
      <c r="H9" s="20"/>
      <c r="I9" s="19"/>
      <c r="J9" s="6"/>
      <c r="K9" s="7"/>
      <c r="L9" s="8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ht="18.75" customHeight="1">
      <c r="A10" s="1"/>
      <c r="B10" s="14" t="s">
        <v>8</v>
      </c>
      <c r="C10" s="15"/>
      <c r="D10" s="16"/>
      <c r="E10" s="17"/>
      <c r="F10" s="18"/>
      <c r="G10" s="21" t="s">
        <v>9</v>
      </c>
      <c r="H10" s="20"/>
      <c r="I10" s="19"/>
      <c r="J10" s="6"/>
      <c r="K10" s="7"/>
      <c r="L10" s="8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ht="18.75" customHeight="1">
      <c r="A11" s="1"/>
      <c r="B11" s="14" t="s">
        <v>10</v>
      </c>
      <c r="C11" s="15"/>
      <c r="D11" s="16"/>
      <c r="E11" s="17"/>
      <c r="F11" s="18"/>
      <c r="G11" s="21" t="s">
        <v>11</v>
      </c>
      <c r="H11" s="20"/>
      <c r="I11" s="19"/>
      <c r="J11" s="6"/>
      <c r="K11" s="7"/>
      <c r="L11" s="8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ht="18.75" customHeight="1">
      <c r="A12" s="22"/>
      <c r="B12" s="14" t="s">
        <v>12</v>
      </c>
      <c r="C12" s="23"/>
      <c r="D12" s="16"/>
      <c r="E12" s="24"/>
      <c r="F12" s="25"/>
      <c r="G12" s="26"/>
      <c r="H12" s="27"/>
      <c r="I12" s="28"/>
      <c r="J12" s="29"/>
      <c r="K12" s="30"/>
      <c r="L12" s="31"/>
      <c r="M12" s="32"/>
      <c r="N12" s="33"/>
      <c r="O12" s="33"/>
      <c r="P12" s="33"/>
      <c r="Q12" s="33"/>
      <c r="R12" s="33"/>
      <c r="S12" s="33"/>
      <c r="T12" s="10"/>
      <c r="U12" s="10"/>
      <c r="V12" s="10"/>
      <c r="W12" s="10"/>
      <c r="X12" s="10"/>
      <c r="Y12" s="10"/>
      <c r="Z12" s="10"/>
      <c r="AA12" s="10"/>
      <c r="AB12" s="10"/>
    </row>
    <row r="13" ht="18.75" customHeight="1">
      <c r="A13" s="34"/>
      <c r="B13" s="35" t="s">
        <v>13</v>
      </c>
      <c r="C13" s="36"/>
      <c r="D13" s="37"/>
      <c r="E13" s="38"/>
      <c r="F13" s="39"/>
      <c r="G13" s="40"/>
      <c r="H13" s="41"/>
      <c r="I13" s="42"/>
      <c r="J13" s="43"/>
      <c r="K13" s="44"/>
      <c r="L13" s="45"/>
      <c r="M13" s="46"/>
      <c r="N13" s="47"/>
      <c r="O13" s="33"/>
      <c r="P13" s="33"/>
      <c r="Q13" s="33"/>
      <c r="R13" s="33"/>
      <c r="S13" s="33"/>
      <c r="T13" s="10"/>
      <c r="U13" s="10"/>
      <c r="V13" s="10"/>
      <c r="W13" s="10"/>
      <c r="X13" s="10"/>
      <c r="Y13" s="10"/>
      <c r="Z13" s="10"/>
      <c r="AA13" s="10"/>
      <c r="AB13" s="10"/>
    </row>
    <row r="14" ht="16.5" customHeight="1">
      <c r="A14" s="34"/>
      <c r="B14" s="35" t="s">
        <v>14</v>
      </c>
      <c r="C14" s="36"/>
      <c r="D14" s="37"/>
      <c r="E14" s="38"/>
      <c r="F14" s="39"/>
      <c r="G14" s="40"/>
      <c r="H14" s="41"/>
      <c r="I14" s="42"/>
      <c r="J14" s="43"/>
      <c r="K14" s="44"/>
      <c r="L14" s="45"/>
      <c r="M14" s="46"/>
      <c r="N14" s="47"/>
      <c r="O14" s="33"/>
      <c r="P14" s="33"/>
      <c r="Q14" s="33"/>
      <c r="R14" s="33"/>
      <c r="S14" s="33"/>
      <c r="T14" s="10"/>
      <c r="U14" s="10"/>
      <c r="V14" s="10"/>
      <c r="W14" s="10"/>
      <c r="X14" s="10"/>
      <c r="Y14" s="10"/>
      <c r="Z14" s="10"/>
      <c r="AA14" s="10"/>
      <c r="AB14" s="10"/>
    </row>
    <row r="15" ht="18.75" customHeight="1">
      <c r="A15" s="34"/>
      <c r="B15" s="48"/>
      <c r="C15" s="49"/>
      <c r="D15" s="37"/>
      <c r="E15" s="38"/>
      <c r="F15" s="39"/>
      <c r="G15" s="40"/>
      <c r="H15" s="41"/>
      <c r="I15" s="42"/>
      <c r="J15" s="43"/>
      <c r="K15" s="44"/>
      <c r="L15" s="45"/>
      <c r="M15" s="46"/>
      <c r="N15" s="47"/>
      <c r="O15" s="33"/>
      <c r="P15" s="33"/>
      <c r="Q15" s="33"/>
      <c r="R15" s="33"/>
      <c r="S15" s="33"/>
      <c r="T15" s="10"/>
      <c r="U15" s="10"/>
      <c r="V15" s="10"/>
      <c r="W15" s="10"/>
      <c r="X15" s="10"/>
      <c r="Y15" s="10"/>
      <c r="Z15" s="10"/>
      <c r="AA15" s="10"/>
      <c r="AB15" s="10"/>
    </row>
    <row r="16" ht="19.5" customHeight="1">
      <c r="A16" s="50"/>
      <c r="B16" s="51"/>
      <c r="C16" s="52"/>
      <c r="D16" s="53"/>
      <c r="E16" s="54"/>
      <c r="F16" s="55"/>
      <c r="G16" s="56"/>
      <c r="H16" s="56"/>
      <c r="I16" s="56"/>
      <c r="J16" s="55"/>
      <c r="K16" s="56"/>
      <c r="L16" s="57"/>
      <c r="M16" s="58"/>
      <c r="N16" s="47"/>
    </row>
    <row r="17" ht="43.5" customHeight="1">
      <c r="A17" s="59" t="s">
        <v>15</v>
      </c>
      <c r="B17" s="60" t="s">
        <v>16</v>
      </c>
      <c r="C17" s="61" t="s">
        <v>17</v>
      </c>
      <c r="D17" s="62" t="s">
        <v>18</v>
      </c>
      <c r="E17" s="60" t="s">
        <v>19</v>
      </c>
      <c r="F17" s="63" t="s">
        <v>20</v>
      </c>
      <c r="G17" s="64" t="s">
        <v>21</v>
      </c>
      <c r="H17" s="64" t="s">
        <v>22</v>
      </c>
      <c r="I17" s="64" t="s">
        <v>23</v>
      </c>
      <c r="J17" s="63" t="s">
        <v>24</v>
      </c>
      <c r="K17" s="64" t="s">
        <v>25</v>
      </c>
      <c r="L17" s="64" t="s">
        <v>26</v>
      </c>
      <c r="M17" s="65" t="s">
        <v>27</v>
      </c>
      <c r="N17" s="66"/>
    </row>
    <row r="18" ht="33.0" customHeight="1">
      <c r="A18" s="67"/>
      <c r="B18" s="68" t="s">
        <v>28</v>
      </c>
      <c r="C18" s="69"/>
      <c r="D18" s="70"/>
      <c r="E18" s="71"/>
      <c r="F18" s="72"/>
      <c r="G18" s="73"/>
      <c r="H18" s="73"/>
      <c r="I18" s="73"/>
      <c r="J18" s="74"/>
      <c r="K18" s="75"/>
      <c r="L18" s="76"/>
      <c r="M18" s="77"/>
      <c r="N18" s="78"/>
      <c r="O18" s="79"/>
    </row>
    <row r="19" ht="15.0" customHeight="1">
      <c r="A19" s="80"/>
      <c r="B19" s="81" t="s">
        <v>29</v>
      </c>
      <c r="C19" s="82"/>
      <c r="D19" s="83"/>
      <c r="E19" s="84"/>
      <c r="F19" s="85"/>
      <c r="G19" s="86"/>
      <c r="H19" s="86"/>
      <c r="I19" s="86"/>
      <c r="J19" s="87"/>
      <c r="K19" s="88"/>
      <c r="L19" s="89"/>
      <c r="M19" s="90"/>
      <c r="N19" s="66"/>
    </row>
    <row r="20" ht="15.0" customHeight="1">
      <c r="A20" s="91"/>
      <c r="B20" s="92" t="s">
        <v>30</v>
      </c>
      <c r="C20" s="93"/>
      <c r="D20" s="94"/>
      <c r="E20" s="95"/>
      <c r="F20" s="96"/>
      <c r="G20" s="97"/>
      <c r="H20" s="97"/>
      <c r="I20" s="97"/>
      <c r="J20" s="98"/>
      <c r="K20" s="99"/>
      <c r="L20" s="100"/>
      <c r="M20" s="101"/>
      <c r="N20" s="66"/>
    </row>
    <row r="21" ht="15.0" customHeight="1">
      <c r="A21" s="102" t="s">
        <v>31</v>
      </c>
      <c r="B21" s="103" t="s">
        <v>32</v>
      </c>
      <c r="C21" s="104"/>
      <c r="D21" s="105">
        <v>12.5</v>
      </c>
      <c r="E21" s="106" t="s">
        <v>33</v>
      </c>
      <c r="F21" s="107">
        <v>6.0</v>
      </c>
      <c r="G21" s="108">
        <f t="shared" ref="G21:G22" si="1">H21/1.21</f>
        <v>200</v>
      </c>
      <c r="H21" s="108">
        <v>242.0</v>
      </c>
      <c r="I21" s="108">
        <f t="shared" ref="I21:I22" si="2">G21*F21</f>
        <v>1200</v>
      </c>
      <c r="J21" s="109">
        <v>0.0</v>
      </c>
      <c r="K21" s="110">
        <f t="shared" ref="K21:K22" si="3">(I21*J21)+(M21*G21)</f>
        <v>0</v>
      </c>
      <c r="L21" s="111">
        <f t="shared" ref="L21:L22" si="4">K21*1.21</f>
        <v>0</v>
      </c>
      <c r="M21" s="112"/>
      <c r="N21" s="6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ht="15.0" customHeight="1">
      <c r="A22" s="102" t="s">
        <v>34</v>
      </c>
      <c r="B22" s="103" t="s">
        <v>35</v>
      </c>
      <c r="C22" s="104"/>
      <c r="D22" s="105">
        <v>13.0</v>
      </c>
      <c r="E22" s="106" t="s">
        <v>36</v>
      </c>
      <c r="F22" s="107">
        <v>6.0</v>
      </c>
      <c r="G22" s="108">
        <f t="shared" si="1"/>
        <v>295.8677686</v>
      </c>
      <c r="H22" s="108">
        <v>358.0</v>
      </c>
      <c r="I22" s="108">
        <f t="shared" si="2"/>
        <v>1775.206612</v>
      </c>
      <c r="J22" s="113">
        <v>0.0</v>
      </c>
      <c r="K22" s="110">
        <f t="shared" si="3"/>
        <v>0</v>
      </c>
      <c r="L22" s="111">
        <f t="shared" si="4"/>
        <v>0</v>
      </c>
      <c r="M22" s="114"/>
      <c r="N22" s="115"/>
      <c r="O22" s="33"/>
      <c r="P22" s="33"/>
      <c r="Q22" s="33"/>
      <c r="R22" s="33"/>
      <c r="S22" s="33"/>
      <c r="T22" s="10"/>
      <c r="U22" s="10"/>
      <c r="V22" s="10"/>
      <c r="W22" s="10"/>
      <c r="X22" s="10"/>
      <c r="Y22" s="10"/>
      <c r="Z22" s="10"/>
      <c r="AA22" s="10"/>
      <c r="AB22" s="10"/>
    </row>
    <row r="23" ht="15.0" customHeight="1">
      <c r="A23" s="102"/>
      <c r="B23" s="92" t="s">
        <v>37</v>
      </c>
      <c r="C23" s="116"/>
      <c r="D23" s="117"/>
      <c r="E23" s="118"/>
      <c r="F23" s="119"/>
      <c r="G23" s="119"/>
      <c r="H23" s="119"/>
      <c r="I23" s="120"/>
      <c r="J23" s="121"/>
      <c r="K23" s="122"/>
      <c r="L23" s="123"/>
      <c r="M23" s="124"/>
      <c r="N23" s="66"/>
    </row>
    <row r="24" ht="15.0" customHeight="1">
      <c r="A24" s="125" t="s">
        <v>38</v>
      </c>
      <c r="B24" s="126" t="s">
        <v>39</v>
      </c>
      <c r="C24" s="127"/>
      <c r="D24" s="105">
        <v>13.0</v>
      </c>
      <c r="E24" s="106" t="s">
        <v>33</v>
      </c>
      <c r="F24" s="107">
        <v>6.0</v>
      </c>
      <c r="G24" s="108">
        <f t="shared" ref="G24:G30" si="5">H24/1.21</f>
        <v>295.8677686</v>
      </c>
      <c r="H24" s="108">
        <v>358.0</v>
      </c>
      <c r="I24" s="108">
        <f t="shared" ref="I24:I30" si="6">G24*F24</f>
        <v>1775.206612</v>
      </c>
      <c r="J24" s="113">
        <v>0.0</v>
      </c>
      <c r="K24" s="110">
        <f t="shared" ref="K24:K30" si="7">(I24*J24)+(M24*G24)</f>
        <v>0</v>
      </c>
      <c r="L24" s="111">
        <f t="shared" ref="L24:L30" si="8">K24*1.21</f>
        <v>0</v>
      </c>
      <c r="M24" s="114"/>
      <c r="N24" s="66"/>
    </row>
    <row r="25" ht="15.0" customHeight="1">
      <c r="A25" s="128" t="s">
        <v>40</v>
      </c>
      <c r="B25" s="129" t="s">
        <v>41</v>
      </c>
      <c r="C25" s="127"/>
      <c r="D25" s="105"/>
      <c r="E25" s="106" t="s">
        <v>33</v>
      </c>
      <c r="F25" s="107">
        <v>6.0</v>
      </c>
      <c r="G25" s="108">
        <f t="shared" si="5"/>
        <v>295.8677686</v>
      </c>
      <c r="H25" s="108">
        <v>358.0</v>
      </c>
      <c r="I25" s="108">
        <f t="shared" si="6"/>
        <v>1775.206612</v>
      </c>
      <c r="J25" s="113">
        <v>0.0</v>
      </c>
      <c r="K25" s="110">
        <f t="shared" si="7"/>
        <v>0</v>
      </c>
      <c r="L25" s="111">
        <f t="shared" si="8"/>
        <v>0</v>
      </c>
      <c r="M25" s="114"/>
      <c r="N25" s="66"/>
    </row>
    <row r="26" ht="15.0" customHeight="1">
      <c r="A26" s="128" t="s">
        <v>42</v>
      </c>
      <c r="B26" s="130" t="s">
        <v>43</v>
      </c>
      <c r="C26" s="127"/>
      <c r="D26" s="105"/>
      <c r="E26" s="106" t="s">
        <v>33</v>
      </c>
      <c r="F26" s="107">
        <v>6.0</v>
      </c>
      <c r="G26" s="108">
        <f t="shared" si="5"/>
        <v>295.8677686</v>
      </c>
      <c r="H26" s="108">
        <v>358.0</v>
      </c>
      <c r="I26" s="108">
        <f t="shared" si="6"/>
        <v>1775.206612</v>
      </c>
      <c r="J26" s="113">
        <v>0.0</v>
      </c>
      <c r="K26" s="110">
        <f t="shared" si="7"/>
        <v>0</v>
      </c>
      <c r="L26" s="111">
        <f t="shared" si="8"/>
        <v>0</v>
      </c>
      <c r="M26" s="114"/>
      <c r="N26" s="66"/>
    </row>
    <row r="27" ht="15.0" customHeight="1">
      <c r="A27" s="102" t="s">
        <v>44</v>
      </c>
      <c r="B27" s="131" t="s">
        <v>45</v>
      </c>
      <c r="C27" s="127"/>
      <c r="D27" s="105">
        <v>13.5</v>
      </c>
      <c r="E27" s="106" t="s">
        <v>36</v>
      </c>
      <c r="F27" s="107">
        <v>6.0</v>
      </c>
      <c r="G27" s="108">
        <f t="shared" si="5"/>
        <v>326.446281</v>
      </c>
      <c r="H27" s="108">
        <v>395.0</v>
      </c>
      <c r="I27" s="108">
        <f t="shared" si="6"/>
        <v>1958.677686</v>
      </c>
      <c r="J27" s="113">
        <v>0.0</v>
      </c>
      <c r="K27" s="110">
        <f t="shared" si="7"/>
        <v>0</v>
      </c>
      <c r="L27" s="111">
        <f t="shared" si="8"/>
        <v>0</v>
      </c>
      <c r="M27" s="114"/>
      <c r="N27" s="66"/>
    </row>
    <row r="28" ht="15.0" customHeight="1">
      <c r="A28" s="125" t="s">
        <v>46</v>
      </c>
      <c r="B28" s="126" t="s">
        <v>47</v>
      </c>
      <c r="C28" s="127"/>
      <c r="D28" s="105"/>
      <c r="E28" s="106" t="s">
        <v>36</v>
      </c>
      <c r="F28" s="107">
        <v>6.0</v>
      </c>
      <c r="G28" s="108">
        <f t="shared" si="5"/>
        <v>295.8677686</v>
      </c>
      <c r="H28" s="108">
        <v>358.0</v>
      </c>
      <c r="I28" s="108">
        <f t="shared" si="6"/>
        <v>1775.206612</v>
      </c>
      <c r="J28" s="113">
        <v>0.0</v>
      </c>
      <c r="K28" s="110">
        <f t="shared" si="7"/>
        <v>0</v>
      </c>
      <c r="L28" s="111">
        <f t="shared" si="8"/>
        <v>0</v>
      </c>
      <c r="M28" s="114"/>
      <c r="N28" s="115"/>
      <c r="O28" s="33"/>
      <c r="P28" s="33"/>
      <c r="Q28" s="33"/>
      <c r="R28" s="33"/>
      <c r="S28" s="33"/>
      <c r="T28" s="10"/>
      <c r="U28" s="10"/>
      <c r="V28" s="10"/>
      <c r="W28" s="10"/>
      <c r="X28" s="10"/>
      <c r="Y28" s="10"/>
      <c r="Z28" s="10"/>
      <c r="AA28" s="10"/>
      <c r="AB28" s="10"/>
    </row>
    <row r="29" ht="15.0" customHeight="1">
      <c r="A29" s="128" t="s">
        <v>48</v>
      </c>
      <c r="B29" s="130" t="s">
        <v>49</v>
      </c>
      <c r="C29" s="127"/>
      <c r="D29" s="105">
        <v>9.5</v>
      </c>
      <c r="E29" s="106" t="s">
        <v>33</v>
      </c>
      <c r="F29" s="107">
        <v>6.0</v>
      </c>
      <c r="G29" s="108">
        <f t="shared" si="5"/>
        <v>258.677686</v>
      </c>
      <c r="H29" s="108">
        <v>313.0</v>
      </c>
      <c r="I29" s="108">
        <f t="shared" si="6"/>
        <v>1552.066116</v>
      </c>
      <c r="J29" s="113">
        <v>0.0</v>
      </c>
      <c r="K29" s="110">
        <f t="shared" si="7"/>
        <v>0</v>
      </c>
      <c r="L29" s="111">
        <f t="shared" si="8"/>
        <v>0</v>
      </c>
      <c r="M29" s="114"/>
      <c r="N29" s="115"/>
      <c r="O29" s="33"/>
      <c r="P29" s="33"/>
      <c r="Q29" s="33"/>
      <c r="R29" s="33"/>
      <c r="S29" s="33"/>
      <c r="T29" s="10"/>
      <c r="U29" s="10"/>
      <c r="V29" s="10"/>
      <c r="W29" s="10"/>
      <c r="X29" s="10"/>
      <c r="Y29" s="10"/>
      <c r="Z29" s="10"/>
      <c r="AA29" s="10"/>
      <c r="AB29" s="10"/>
    </row>
    <row r="30" ht="15.0" customHeight="1">
      <c r="A30" s="128" t="s">
        <v>50</v>
      </c>
      <c r="B30" s="130" t="s">
        <v>51</v>
      </c>
      <c r="C30" s="127"/>
      <c r="D30" s="105">
        <v>9.5</v>
      </c>
      <c r="E30" s="106" t="s">
        <v>52</v>
      </c>
      <c r="F30" s="107">
        <v>6.0</v>
      </c>
      <c r="G30" s="108">
        <f t="shared" si="5"/>
        <v>258.677686</v>
      </c>
      <c r="H30" s="108">
        <v>313.0</v>
      </c>
      <c r="I30" s="108">
        <f t="shared" si="6"/>
        <v>1552.066116</v>
      </c>
      <c r="J30" s="113">
        <v>0.0</v>
      </c>
      <c r="K30" s="110">
        <f t="shared" si="7"/>
        <v>0</v>
      </c>
      <c r="L30" s="111">
        <f t="shared" si="8"/>
        <v>0</v>
      </c>
      <c r="M30" s="114"/>
      <c r="N30" s="115"/>
      <c r="O30" s="33"/>
      <c r="P30" s="33"/>
      <c r="Q30" s="33"/>
      <c r="R30" s="33"/>
      <c r="S30" s="33"/>
      <c r="T30" s="10"/>
      <c r="U30" s="10"/>
      <c r="V30" s="10"/>
      <c r="W30" s="10"/>
      <c r="X30" s="10"/>
      <c r="Y30" s="10"/>
      <c r="Z30" s="10"/>
      <c r="AA30" s="10"/>
      <c r="AB30" s="10"/>
    </row>
    <row r="31" ht="15.0" customHeight="1">
      <c r="A31" s="102"/>
      <c r="B31" s="92" t="s">
        <v>53</v>
      </c>
      <c r="C31" s="116"/>
      <c r="D31" s="117"/>
      <c r="E31" s="118"/>
      <c r="F31" s="119"/>
      <c r="G31" s="120"/>
      <c r="H31" s="120"/>
      <c r="I31" s="120"/>
      <c r="J31" s="121"/>
      <c r="K31" s="122"/>
      <c r="L31" s="123"/>
      <c r="M31" s="124"/>
      <c r="N31" s="66"/>
    </row>
    <row r="32" ht="15.0" customHeight="1">
      <c r="A32" s="102" t="s">
        <v>54</v>
      </c>
      <c r="B32" s="103" t="s">
        <v>55</v>
      </c>
      <c r="C32" s="104" t="s">
        <v>56</v>
      </c>
      <c r="D32" s="105">
        <v>13.0</v>
      </c>
      <c r="E32" s="106" t="s">
        <v>33</v>
      </c>
      <c r="F32" s="107">
        <v>6.0</v>
      </c>
      <c r="G32" s="108">
        <f t="shared" ref="G32:G42" si="9">H32/1.21</f>
        <v>318.1818182</v>
      </c>
      <c r="H32" s="108">
        <v>385.0</v>
      </c>
      <c r="I32" s="108">
        <f t="shared" ref="I32:I42" si="10">G32*F32</f>
        <v>1909.090909</v>
      </c>
      <c r="J32" s="113">
        <v>0.0</v>
      </c>
      <c r="K32" s="110">
        <f t="shared" ref="K32:K42" si="11">(I32*J32)+(M32*G32)</f>
        <v>0</v>
      </c>
      <c r="L32" s="111">
        <f t="shared" ref="L32:L42" si="12">K32*1.21</f>
        <v>0</v>
      </c>
      <c r="M32" s="114"/>
      <c r="N32" s="132"/>
      <c r="O32" s="33"/>
      <c r="P32" s="33"/>
      <c r="Q32" s="33"/>
      <c r="R32" s="33"/>
      <c r="S32" s="33"/>
      <c r="T32" s="10"/>
      <c r="U32" s="10"/>
      <c r="V32" s="10"/>
      <c r="W32" s="10"/>
      <c r="X32" s="10"/>
      <c r="Y32" s="10"/>
      <c r="Z32" s="10"/>
      <c r="AA32" s="10"/>
      <c r="AB32" s="10"/>
    </row>
    <row r="33" ht="15.0" customHeight="1">
      <c r="A33" s="102" t="s">
        <v>57</v>
      </c>
      <c r="B33" s="103" t="s">
        <v>58</v>
      </c>
      <c r="C33" s="104">
        <v>88.0</v>
      </c>
      <c r="D33" s="105">
        <v>13.0</v>
      </c>
      <c r="E33" s="106" t="s">
        <v>33</v>
      </c>
      <c r="F33" s="107">
        <v>6.0</v>
      </c>
      <c r="G33" s="108">
        <f t="shared" si="9"/>
        <v>318.1818182</v>
      </c>
      <c r="H33" s="108">
        <v>385.0</v>
      </c>
      <c r="I33" s="108">
        <f t="shared" si="10"/>
        <v>1909.090909</v>
      </c>
      <c r="J33" s="113">
        <v>0.0</v>
      </c>
      <c r="K33" s="110">
        <f t="shared" si="11"/>
        <v>0</v>
      </c>
      <c r="L33" s="111">
        <f t="shared" si="12"/>
        <v>0</v>
      </c>
      <c r="M33" s="114"/>
      <c r="N33" s="66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ht="15.0" customHeight="1">
      <c r="A34" s="102" t="s">
        <v>59</v>
      </c>
      <c r="B34" s="103" t="s">
        <v>60</v>
      </c>
      <c r="C34" s="104"/>
      <c r="D34" s="105">
        <v>13.0</v>
      </c>
      <c r="E34" s="106" t="s">
        <v>52</v>
      </c>
      <c r="F34" s="107">
        <v>6.0</v>
      </c>
      <c r="G34" s="108">
        <f t="shared" si="9"/>
        <v>318.1818182</v>
      </c>
      <c r="H34" s="108">
        <v>385.0</v>
      </c>
      <c r="I34" s="108">
        <f t="shared" si="10"/>
        <v>1909.090909</v>
      </c>
      <c r="J34" s="113">
        <v>0.0</v>
      </c>
      <c r="K34" s="110">
        <f t="shared" si="11"/>
        <v>0</v>
      </c>
      <c r="L34" s="111">
        <f t="shared" si="12"/>
        <v>0</v>
      </c>
      <c r="M34" s="114"/>
      <c r="N34" s="115"/>
      <c r="O34" s="33"/>
      <c r="P34" s="33"/>
      <c r="Q34" s="33"/>
      <c r="R34" s="33"/>
      <c r="S34" s="33"/>
      <c r="T34" s="10"/>
      <c r="U34" s="10"/>
      <c r="V34" s="10"/>
      <c r="W34" s="10"/>
      <c r="X34" s="10"/>
      <c r="Y34" s="10"/>
      <c r="Z34" s="10"/>
      <c r="AA34" s="10"/>
      <c r="AB34" s="10"/>
    </row>
    <row r="35" ht="15.0" customHeight="1">
      <c r="A35" s="102" t="s">
        <v>61</v>
      </c>
      <c r="B35" s="103" t="s">
        <v>62</v>
      </c>
      <c r="C35" s="104"/>
      <c r="D35" s="105">
        <v>12.5</v>
      </c>
      <c r="E35" s="106" t="s">
        <v>33</v>
      </c>
      <c r="F35" s="107">
        <v>6.0</v>
      </c>
      <c r="G35" s="108">
        <f t="shared" si="9"/>
        <v>318.1818182</v>
      </c>
      <c r="H35" s="108">
        <v>385.0</v>
      </c>
      <c r="I35" s="108">
        <f t="shared" si="10"/>
        <v>1909.090909</v>
      </c>
      <c r="J35" s="113">
        <v>0.0</v>
      </c>
      <c r="K35" s="110">
        <f t="shared" si="11"/>
        <v>0</v>
      </c>
      <c r="L35" s="111">
        <f t="shared" si="12"/>
        <v>0</v>
      </c>
      <c r="M35" s="114"/>
      <c r="N35" s="115"/>
      <c r="O35" s="33"/>
      <c r="P35" s="33"/>
      <c r="Q35" s="33"/>
      <c r="R35" s="33"/>
      <c r="S35" s="33"/>
      <c r="T35" s="10"/>
      <c r="U35" s="10"/>
      <c r="V35" s="10"/>
      <c r="W35" s="10"/>
      <c r="X35" s="10"/>
      <c r="Y35" s="10"/>
      <c r="Z35" s="10"/>
      <c r="AA35" s="10"/>
      <c r="AB35" s="10"/>
    </row>
    <row r="36" ht="15.0" customHeight="1">
      <c r="A36" s="102" t="s">
        <v>63</v>
      </c>
      <c r="B36" s="103" t="s">
        <v>64</v>
      </c>
      <c r="C36" s="104"/>
      <c r="D36" s="105">
        <v>12.5</v>
      </c>
      <c r="E36" s="106" t="s">
        <v>33</v>
      </c>
      <c r="F36" s="107">
        <v>6.0</v>
      </c>
      <c r="G36" s="108">
        <f t="shared" si="9"/>
        <v>314.0495868</v>
      </c>
      <c r="H36" s="108">
        <v>380.0</v>
      </c>
      <c r="I36" s="108">
        <f t="shared" si="10"/>
        <v>1884.297521</v>
      </c>
      <c r="J36" s="113">
        <v>0.0</v>
      </c>
      <c r="K36" s="110">
        <f t="shared" si="11"/>
        <v>0</v>
      </c>
      <c r="L36" s="111">
        <f t="shared" si="12"/>
        <v>0</v>
      </c>
      <c r="M36" s="114"/>
      <c r="N36" s="115"/>
      <c r="O36" s="33"/>
      <c r="P36" s="33"/>
      <c r="Q36" s="33"/>
      <c r="R36" s="33"/>
      <c r="S36" s="33"/>
      <c r="T36" s="10"/>
      <c r="U36" s="10"/>
      <c r="V36" s="10"/>
      <c r="W36" s="10"/>
      <c r="X36" s="10"/>
      <c r="Y36" s="10"/>
      <c r="Z36" s="10"/>
      <c r="AA36" s="10"/>
      <c r="AB36" s="10"/>
    </row>
    <row r="37" ht="15.0" customHeight="1">
      <c r="A37" s="102" t="s">
        <v>65</v>
      </c>
      <c r="B37" s="103" t="s">
        <v>66</v>
      </c>
      <c r="C37" s="104"/>
      <c r="D37" s="105">
        <v>13.0</v>
      </c>
      <c r="E37" s="106" t="s">
        <v>52</v>
      </c>
      <c r="F37" s="107">
        <v>6.0</v>
      </c>
      <c r="G37" s="108">
        <f t="shared" si="9"/>
        <v>318.1818182</v>
      </c>
      <c r="H37" s="108">
        <v>385.0</v>
      </c>
      <c r="I37" s="108">
        <f t="shared" si="10"/>
        <v>1909.090909</v>
      </c>
      <c r="J37" s="113">
        <v>0.0</v>
      </c>
      <c r="K37" s="110">
        <f t="shared" si="11"/>
        <v>0</v>
      </c>
      <c r="L37" s="111">
        <f t="shared" si="12"/>
        <v>0</v>
      </c>
      <c r="M37" s="114"/>
      <c r="N37" s="115"/>
      <c r="O37" s="33"/>
      <c r="P37" s="33"/>
      <c r="Q37" s="33"/>
      <c r="R37" s="33"/>
      <c r="S37" s="33"/>
      <c r="T37" s="10"/>
      <c r="U37" s="10"/>
      <c r="V37" s="10"/>
      <c r="W37" s="10"/>
      <c r="X37" s="10"/>
      <c r="Y37" s="10"/>
      <c r="Z37" s="10"/>
      <c r="AA37" s="10"/>
      <c r="AB37" s="10"/>
    </row>
    <row r="38" ht="18.0" customHeight="1">
      <c r="A38" s="102" t="s">
        <v>67</v>
      </c>
      <c r="B38" s="103" t="s">
        <v>68</v>
      </c>
      <c r="C38" s="104"/>
      <c r="D38" s="105">
        <v>13.0</v>
      </c>
      <c r="E38" s="106" t="s">
        <v>52</v>
      </c>
      <c r="F38" s="107">
        <v>6.0</v>
      </c>
      <c r="G38" s="108">
        <f t="shared" si="9"/>
        <v>318.1818182</v>
      </c>
      <c r="H38" s="108">
        <v>385.00000000000006</v>
      </c>
      <c r="I38" s="108">
        <f t="shared" si="10"/>
        <v>1909.090909</v>
      </c>
      <c r="J38" s="113">
        <v>0.0</v>
      </c>
      <c r="K38" s="110">
        <f t="shared" si="11"/>
        <v>0</v>
      </c>
      <c r="L38" s="111">
        <f t="shared" si="12"/>
        <v>0</v>
      </c>
      <c r="M38" s="114"/>
      <c r="N38" s="115"/>
      <c r="O38" s="33"/>
      <c r="P38" s="33"/>
      <c r="Q38" s="33"/>
      <c r="R38" s="33"/>
      <c r="S38" s="33"/>
      <c r="T38" s="10"/>
      <c r="U38" s="10"/>
      <c r="V38" s="10"/>
      <c r="W38" s="10"/>
      <c r="X38" s="10"/>
      <c r="Y38" s="10"/>
      <c r="Z38" s="10"/>
      <c r="AA38" s="10"/>
      <c r="AB38" s="10"/>
    </row>
    <row r="39" ht="15.0" customHeight="1">
      <c r="A39" s="102" t="s">
        <v>69</v>
      </c>
      <c r="B39" s="103" t="s">
        <v>70</v>
      </c>
      <c r="C39" s="104"/>
      <c r="D39" s="105">
        <v>13.0</v>
      </c>
      <c r="E39" s="106" t="s">
        <v>36</v>
      </c>
      <c r="F39" s="107">
        <v>6.0</v>
      </c>
      <c r="G39" s="108">
        <f t="shared" si="9"/>
        <v>354.5454545</v>
      </c>
      <c r="H39" s="108">
        <v>429.00000000000006</v>
      </c>
      <c r="I39" s="108">
        <f t="shared" si="10"/>
        <v>2127.272727</v>
      </c>
      <c r="J39" s="113">
        <v>0.0</v>
      </c>
      <c r="K39" s="110">
        <f t="shared" si="11"/>
        <v>0</v>
      </c>
      <c r="L39" s="111">
        <f t="shared" si="12"/>
        <v>0</v>
      </c>
      <c r="M39" s="114"/>
      <c r="N39" s="115"/>
      <c r="O39" s="33"/>
      <c r="P39" s="33"/>
      <c r="Q39" s="33"/>
      <c r="R39" s="33"/>
      <c r="S39" s="33"/>
      <c r="T39" s="10"/>
      <c r="U39" s="10"/>
      <c r="V39" s="10"/>
      <c r="W39" s="10"/>
      <c r="X39" s="10"/>
      <c r="Y39" s="10"/>
      <c r="Z39" s="10"/>
      <c r="AA39" s="10"/>
      <c r="AB39" s="10"/>
    </row>
    <row r="40" ht="15.0" customHeight="1">
      <c r="A40" s="102" t="s">
        <v>71</v>
      </c>
      <c r="B40" s="103" t="s">
        <v>72</v>
      </c>
      <c r="C40" s="104"/>
      <c r="D40" s="105">
        <v>15.0</v>
      </c>
      <c r="E40" s="106" t="s">
        <v>36</v>
      </c>
      <c r="F40" s="107">
        <v>6.0</v>
      </c>
      <c r="G40" s="108">
        <f t="shared" si="9"/>
        <v>354.5454545</v>
      </c>
      <c r="H40" s="108">
        <v>429.00000000000006</v>
      </c>
      <c r="I40" s="108">
        <f t="shared" si="10"/>
        <v>2127.272727</v>
      </c>
      <c r="J40" s="113">
        <v>0.0</v>
      </c>
      <c r="K40" s="110">
        <f t="shared" si="11"/>
        <v>0</v>
      </c>
      <c r="L40" s="111">
        <f t="shared" si="12"/>
        <v>0</v>
      </c>
      <c r="M40" s="114"/>
      <c r="N40" s="115"/>
      <c r="O40" s="33"/>
      <c r="P40" s="33"/>
      <c r="Q40" s="33"/>
      <c r="R40" s="33"/>
      <c r="S40" s="33"/>
      <c r="T40" s="10"/>
      <c r="U40" s="10"/>
      <c r="V40" s="10"/>
      <c r="W40" s="10"/>
      <c r="X40" s="10"/>
      <c r="Y40" s="10"/>
      <c r="Z40" s="10"/>
      <c r="AA40" s="10"/>
      <c r="AB40" s="10"/>
    </row>
    <row r="41" ht="15.0" customHeight="1">
      <c r="A41" s="1" t="s">
        <v>73</v>
      </c>
      <c r="B41" s="103" t="s">
        <v>74</v>
      </c>
      <c r="C41" s="104"/>
      <c r="D41" s="105">
        <v>13.0</v>
      </c>
      <c r="E41" s="106" t="s">
        <v>36</v>
      </c>
      <c r="F41" s="107">
        <v>6.0</v>
      </c>
      <c r="G41" s="108">
        <f t="shared" si="9"/>
        <v>354.5454545</v>
      </c>
      <c r="H41" s="108">
        <v>429.00000000000006</v>
      </c>
      <c r="I41" s="108">
        <f t="shared" si="10"/>
        <v>2127.272727</v>
      </c>
      <c r="J41" s="113">
        <v>0.0</v>
      </c>
      <c r="K41" s="110">
        <f t="shared" si="11"/>
        <v>0</v>
      </c>
      <c r="L41" s="111">
        <f t="shared" si="12"/>
        <v>0</v>
      </c>
      <c r="M41" s="114"/>
      <c r="N41" s="115"/>
      <c r="O41" s="33"/>
      <c r="P41" s="33"/>
      <c r="Q41" s="33"/>
      <c r="R41" s="33"/>
      <c r="S41" s="33"/>
      <c r="T41" s="10"/>
      <c r="U41" s="10"/>
      <c r="V41" s="10"/>
      <c r="W41" s="10"/>
      <c r="X41" s="10"/>
      <c r="Y41" s="10"/>
      <c r="Z41" s="10"/>
      <c r="AA41" s="10"/>
      <c r="AB41" s="10"/>
    </row>
    <row r="42" ht="15.0" customHeight="1">
      <c r="A42" s="133" t="s">
        <v>75</v>
      </c>
      <c r="B42" s="103" t="s">
        <v>76</v>
      </c>
      <c r="C42" s="104"/>
      <c r="D42" s="105">
        <v>15.0</v>
      </c>
      <c r="E42" s="106" t="s">
        <v>36</v>
      </c>
      <c r="F42" s="107">
        <v>6.0</v>
      </c>
      <c r="G42" s="108">
        <f t="shared" si="9"/>
        <v>354.5454545</v>
      </c>
      <c r="H42" s="108">
        <v>429.00000000000006</v>
      </c>
      <c r="I42" s="108">
        <f t="shared" si="10"/>
        <v>2127.272727</v>
      </c>
      <c r="J42" s="113">
        <v>0.0</v>
      </c>
      <c r="K42" s="110">
        <f t="shared" si="11"/>
        <v>0</v>
      </c>
      <c r="L42" s="111">
        <f t="shared" si="12"/>
        <v>0</v>
      </c>
      <c r="M42" s="114"/>
      <c r="N42" s="115"/>
      <c r="O42" s="33"/>
      <c r="P42" s="33"/>
      <c r="Q42" s="33"/>
      <c r="R42" s="33"/>
      <c r="S42" s="33"/>
      <c r="T42" s="10"/>
      <c r="U42" s="10"/>
      <c r="V42" s="10"/>
      <c r="W42" s="10"/>
      <c r="X42" s="10"/>
      <c r="Y42" s="10"/>
      <c r="Z42" s="10"/>
      <c r="AA42" s="10"/>
      <c r="AB42" s="10"/>
    </row>
    <row r="43" ht="15.0" customHeight="1">
      <c r="A43" s="102"/>
      <c r="B43" s="92" t="s">
        <v>77</v>
      </c>
      <c r="C43" s="116"/>
      <c r="D43" s="117"/>
      <c r="E43" s="118"/>
      <c r="F43" s="119"/>
      <c r="G43" s="120"/>
      <c r="H43" s="120"/>
      <c r="I43" s="120"/>
      <c r="J43" s="121"/>
      <c r="K43" s="122"/>
      <c r="L43" s="123"/>
      <c r="M43" s="124"/>
      <c r="N43" s="66"/>
    </row>
    <row r="44" ht="15.0" customHeight="1">
      <c r="A44" s="102" t="s">
        <v>78</v>
      </c>
      <c r="B44" s="103" t="s">
        <v>79</v>
      </c>
      <c r="C44" s="104"/>
      <c r="D44" s="105">
        <v>12.5</v>
      </c>
      <c r="E44" s="134" t="s">
        <v>80</v>
      </c>
      <c r="F44" s="135">
        <v>6.0</v>
      </c>
      <c r="G44" s="136">
        <v>297.52</v>
      </c>
      <c r="H44" s="136">
        <v>360.0</v>
      </c>
      <c r="I44" s="108">
        <f>G44*F44</f>
        <v>1785.12</v>
      </c>
      <c r="J44" s="137">
        <v>0.0</v>
      </c>
      <c r="K44" s="110">
        <f>(I44*J44)+(M44*G44)</f>
        <v>0</v>
      </c>
      <c r="L44" s="111">
        <f>K44*1.21</f>
        <v>0</v>
      </c>
      <c r="M44" s="114"/>
      <c r="N44" s="115"/>
      <c r="O44" s="33"/>
      <c r="P44" s="33"/>
      <c r="Q44" s="33"/>
      <c r="R44" s="33"/>
      <c r="S44" s="33"/>
      <c r="T44" s="10"/>
      <c r="U44" s="10"/>
      <c r="V44" s="10"/>
      <c r="W44" s="10"/>
      <c r="X44" s="10"/>
      <c r="Y44" s="10"/>
      <c r="Z44" s="10"/>
      <c r="AA44" s="10"/>
      <c r="AB44" s="10"/>
    </row>
    <row r="45" ht="15.0" customHeight="1">
      <c r="A45" s="102"/>
      <c r="B45" s="92" t="s">
        <v>81</v>
      </c>
      <c r="C45" s="116"/>
      <c r="D45" s="117"/>
      <c r="E45" s="118"/>
      <c r="F45" s="119"/>
      <c r="G45" s="120"/>
      <c r="H45" s="120"/>
      <c r="I45" s="120"/>
      <c r="J45" s="121"/>
      <c r="K45" s="122"/>
      <c r="L45" s="123"/>
      <c r="M45" s="124"/>
      <c r="N45" s="66"/>
    </row>
    <row r="46" ht="15.0" customHeight="1">
      <c r="A46" s="102" t="s">
        <v>82</v>
      </c>
      <c r="B46" s="103" t="s">
        <v>83</v>
      </c>
      <c r="C46" s="104"/>
      <c r="D46" s="105">
        <v>13.0</v>
      </c>
      <c r="E46" s="106" t="s">
        <v>33</v>
      </c>
      <c r="F46" s="107">
        <v>6.0</v>
      </c>
      <c r="G46" s="108">
        <v>436.3636363636364</v>
      </c>
      <c r="H46" s="108">
        <v>528.0</v>
      </c>
      <c r="I46" s="108">
        <f>G46*F46</f>
        <v>2618.181818</v>
      </c>
      <c r="J46" s="113">
        <v>0.0</v>
      </c>
      <c r="K46" s="110">
        <f>(I46*J46)+(M46*G46)</f>
        <v>0</v>
      </c>
      <c r="L46" s="111">
        <f>K46*1.21</f>
        <v>0</v>
      </c>
      <c r="M46" s="114"/>
      <c r="N46" s="132"/>
      <c r="O46" s="33"/>
      <c r="P46" s="33"/>
      <c r="Q46" s="33"/>
      <c r="R46" s="33"/>
      <c r="S46" s="33"/>
      <c r="T46" s="10"/>
      <c r="U46" s="10"/>
      <c r="V46" s="10"/>
      <c r="W46" s="10"/>
      <c r="X46" s="10"/>
      <c r="Y46" s="10"/>
      <c r="Z46" s="10"/>
      <c r="AA46" s="10"/>
      <c r="AB46" s="10"/>
    </row>
    <row r="47" ht="15.0" customHeight="1">
      <c r="A47" s="102"/>
      <c r="B47" s="92" t="s">
        <v>84</v>
      </c>
      <c r="C47" s="116"/>
      <c r="D47" s="117"/>
      <c r="E47" s="118"/>
      <c r="F47" s="119"/>
      <c r="G47" s="120"/>
      <c r="H47" s="120"/>
      <c r="I47" s="120"/>
      <c r="J47" s="121"/>
      <c r="K47" s="122"/>
      <c r="L47" s="123"/>
      <c r="M47" s="124"/>
      <c r="N47" s="66"/>
    </row>
    <row r="48" ht="15.0" customHeight="1">
      <c r="A48" s="102" t="s">
        <v>85</v>
      </c>
      <c r="B48" s="103" t="s">
        <v>86</v>
      </c>
      <c r="C48" s="104" t="s">
        <v>87</v>
      </c>
      <c r="D48" s="105">
        <v>13.0</v>
      </c>
      <c r="E48" s="106" t="s">
        <v>33</v>
      </c>
      <c r="F48" s="107">
        <v>6.0</v>
      </c>
      <c r="G48" s="108">
        <v>472.72727272727275</v>
      </c>
      <c r="H48" s="108">
        <v>572.0</v>
      </c>
      <c r="I48" s="108">
        <f t="shared" ref="I48:I57" si="13">G48*F48</f>
        <v>2836.363636</v>
      </c>
      <c r="J48" s="113">
        <v>0.0</v>
      </c>
      <c r="K48" s="110">
        <f t="shared" ref="K48:K57" si="14">(I48*J48)+(M48*G48)</f>
        <v>0</v>
      </c>
      <c r="L48" s="111">
        <f t="shared" ref="L48:L57" si="15">K48*1.21</f>
        <v>0</v>
      </c>
      <c r="M48" s="114"/>
      <c r="N48" s="66"/>
    </row>
    <row r="49" ht="13.5" customHeight="1">
      <c r="A49" s="102" t="s">
        <v>88</v>
      </c>
      <c r="B49" s="138" t="s">
        <v>89</v>
      </c>
      <c r="C49" s="104"/>
      <c r="D49" s="105"/>
      <c r="E49" s="106" t="s">
        <v>33</v>
      </c>
      <c r="F49" s="107">
        <v>6.0</v>
      </c>
      <c r="G49" s="108">
        <v>472.72727272727275</v>
      </c>
      <c r="H49" s="108">
        <v>572.0</v>
      </c>
      <c r="I49" s="108">
        <f t="shared" si="13"/>
        <v>2836.363636</v>
      </c>
      <c r="J49" s="113">
        <v>0.0</v>
      </c>
      <c r="K49" s="110">
        <f t="shared" si="14"/>
        <v>0</v>
      </c>
      <c r="L49" s="111">
        <f t="shared" si="15"/>
        <v>0</v>
      </c>
      <c r="M49" s="114"/>
      <c r="N49" s="66"/>
    </row>
    <row r="50" ht="13.5" customHeight="1">
      <c r="A50" s="125" t="s">
        <v>90</v>
      </c>
      <c r="B50" s="138" t="s">
        <v>91</v>
      </c>
      <c r="C50" s="104"/>
      <c r="D50" s="105"/>
      <c r="E50" s="106" t="s">
        <v>33</v>
      </c>
      <c r="F50" s="107">
        <v>6.0</v>
      </c>
      <c r="G50" s="108">
        <v>472.72727272727275</v>
      </c>
      <c r="H50" s="108">
        <v>572.0</v>
      </c>
      <c r="I50" s="108">
        <f t="shared" si="13"/>
        <v>2836.363636</v>
      </c>
      <c r="J50" s="113">
        <v>0.0</v>
      </c>
      <c r="K50" s="110">
        <f t="shared" si="14"/>
        <v>0</v>
      </c>
      <c r="L50" s="111">
        <f t="shared" si="15"/>
        <v>0</v>
      </c>
      <c r="M50" s="114"/>
      <c r="N50" s="66"/>
    </row>
    <row r="51" ht="15.0" customHeight="1">
      <c r="A51" s="102" t="s">
        <v>92</v>
      </c>
      <c r="B51" s="103" t="s">
        <v>93</v>
      </c>
      <c r="C51" s="104"/>
      <c r="D51" s="105">
        <v>13.0</v>
      </c>
      <c r="E51" s="106" t="s">
        <v>33</v>
      </c>
      <c r="F51" s="107">
        <v>6.0</v>
      </c>
      <c r="G51" s="108">
        <v>472.72727272727275</v>
      </c>
      <c r="H51" s="108">
        <v>572.0</v>
      </c>
      <c r="I51" s="108">
        <f t="shared" si="13"/>
        <v>2836.363636</v>
      </c>
      <c r="J51" s="113">
        <v>0.0</v>
      </c>
      <c r="K51" s="110">
        <f t="shared" si="14"/>
        <v>0</v>
      </c>
      <c r="L51" s="111">
        <f t="shared" si="15"/>
        <v>0</v>
      </c>
      <c r="M51" s="114"/>
      <c r="N51" s="66"/>
    </row>
    <row r="52" ht="15.0" customHeight="1">
      <c r="A52" s="102" t="s">
        <v>94</v>
      </c>
      <c r="B52" s="103" t="s">
        <v>95</v>
      </c>
      <c r="C52" s="104" t="s">
        <v>96</v>
      </c>
      <c r="D52" s="105">
        <v>13.0</v>
      </c>
      <c r="E52" s="106" t="s">
        <v>33</v>
      </c>
      <c r="F52" s="107">
        <v>6.0</v>
      </c>
      <c r="G52" s="108">
        <v>472.72727272727275</v>
      </c>
      <c r="H52" s="108">
        <v>572.0</v>
      </c>
      <c r="I52" s="108">
        <f t="shared" si="13"/>
        <v>2836.363636</v>
      </c>
      <c r="J52" s="113">
        <v>0.0</v>
      </c>
      <c r="K52" s="110">
        <f t="shared" si="14"/>
        <v>0</v>
      </c>
      <c r="L52" s="111">
        <f t="shared" si="15"/>
        <v>0</v>
      </c>
      <c r="M52" s="114"/>
      <c r="N52" s="66"/>
    </row>
    <row r="53" ht="15.0" customHeight="1">
      <c r="A53" s="102" t="s">
        <v>97</v>
      </c>
      <c r="B53" s="103" t="s">
        <v>98</v>
      </c>
      <c r="C53" s="104"/>
      <c r="D53" s="105">
        <v>13.0</v>
      </c>
      <c r="E53" s="106" t="s">
        <v>33</v>
      </c>
      <c r="F53" s="107">
        <v>6.0</v>
      </c>
      <c r="G53" s="108">
        <v>472.72727272727275</v>
      </c>
      <c r="H53" s="108">
        <v>572.0</v>
      </c>
      <c r="I53" s="108">
        <f t="shared" si="13"/>
        <v>2836.363636</v>
      </c>
      <c r="J53" s="113">
        <v>0.0</v>
      </c>
      <c r="K53" s="110">
        <f t="shared" si="14"/>
        <v>0</v>
      </c>
      <c r="L53" s="111">
        <f t="shared" si="15"/>
        <v>0</v>
      </c>
      <c r="M53" s="114"/>
      <c r="N53" s="66"/>
    </row>
    <row r="54" ht="15.0" customHeight="1">
      <c r="A54" s="102" t="s">
        <v>99</v>
      </c>
      <c r="B54" s="103" t="s">
        <v>100</v>
      </c>
      <c r="C54" s="104"/>
      <c r="D54" s="105">
        <v>13.5</v>
      </c>
      <c r="E54" s="106" t="s">
        <v>36</v>
      </c>
      <c r="F54" s="107">
        <v>6.0</v>
      </c>
      <c r="G54" s="108">
        <v>518.1818181818182</v>
      </c>
      <c r="H54" s="108">
        <v>627.0</v>
      </c>
      <c r="I54" s="108">
        <f t="shared" si="13"/>
        <v>3109.090909</v>
      </c>
      <c r="J54" s="113">
        <v>0.0</v>
      </c>
      <c r="K54" s="110">
        <f t="shared" si="14"/>
        <v>0</v>
      </c>
      <c r="L54" s="111">
        <f t="shared" si="15"/>
        <v>0</v>
      </c>
      <c r="M54" s="114"/>
      <c r="N54" s="115"/>
      <c r="O54" s="33"/>
      <c r="P54" s="33"/>
      <c r="Q54" s="33"/>
      <c r="R54" s="33"/>
      <c r="S54" s="33"/>
      <c r="T54" s="10"/>
      <c r="U54" s="10"/>
      <c r="V54" s="10"/>
      <c r="W54" s="10"/>
      <c r="X54" s="10"/>
      <c r="Y54" s="10"/>
      <c r="Z54" s="10"/>
      <c r="AA54" s="10"/>
      <c r="AB54" s="10"/>
    </row>
    <row r="55" ht="15.0" customHeight="1">
      <c r="A55" s="102" t="s">
        <v>101</v>
      </c>
      <c r="B55" s="103" t="s">
        <v>102</v>
      </c>
      <c r="C55" s="104"/>
      <c r="D55" s="105">
        <v>13.5</v>
      </c>
      <c r="E55" s="106" t="s">
        <v>36</v>
      </c>
      <c r="F55" s="107">
        <v>6.0</v>
      </c>
      <c r="G55" s="108">
        <v>518.1818181818182</v>
      </c>
      <c r="H55" s="108">
        <v>627.0</v>
      </c>
      <c r="I55" s="108">
        <f t="shared" si="13"/>
        <v>3109.090909</v>
      </c>
      <c r="J55" s="113">
        <v>0.0</v>
      </c>
      <c r="K55" s="110">
        <f t="shared" si="14"/>
        <v>0</v>
      </c>
      <c r="L55" s="111">
        <f t="shared" si="15"/>
        <v>0</v>
      </c>
      <c r="M55" s="114"/>
      <c r="N55" s="115"/>
      <c r="O55" s="33"/>
      <c r="P55" s="33"/>
      <c r="Q55" s="33"/>
      <c r="R55" s="33"/>
      <c r="S55" s="33"/>
      <c r="T55" s="10"/>
      <c r="U55" s="10"/>
      <c r="V55" s="10"/>
      <c r="W55" s="10"/>
      <c r="X55" s="10"/>
      <c r="Y55" s="10"/>
      <c r="Z55" s="10"/>
      <c r="AA55" s="10"/>
      <c r="AB55" s="10"/>
    </row>
    <row r="56" ht="15.0" customHeight="1">
      <c r="A56" s="139" t="s">
        <v>103</v>
      </c>
      <c r="B56" s="140" t="s">
        <v>104</v>
      </c>
      <c r="C56" s="127" t="s">
        <v>105</v>
      </c>
      <c r="D56" s="105">
        <v>13.5</v>
      </c>
      <c r="E56" s="106" t="s">
        <v>36</v>
      </c>
      <c r="F56" s="107">
        <v>6.0</v>
      </c>
      <c r="G56" s="108">
        <v>518.1818181818182</v>
      </c>
      <c r="H56" s="108">
        <v>627.0</v>
      </c>
      <c r="I56" s="108">
        <f t="shared" si="13"/>
        <v>3109.090909</v>
      </c>
      <c r="J56" s="113">
        <v>0.0</v>
      </c>
      <c r="K56" s="110">
        <f t="shared" si="14"/>
        <v>0</v>
      </c>
      <c r="L56" s="141">
        <f t="shared" si="15"/>
        <v>0</v>
      </c>
      <c r="M56" s="142"/>
      <c r="N56" s="115"/>
      <c r="O56" s="33"/>
      <c r="P56" s="33"/>
      <c r="Q56" s="33"/>
      <c r="R56" s="33"/>
      <c r="S56" s="33"/>
      <c r="T56" s="10"/>
      <c r="U56" s="10"/>
      <c r="V56" s="10"/>
      <c r="W56" s="10"/>
      <c r="X56" s="10"/>
      <c r="Y56" s="10"/>
      <c r="Z56" s="10"/>
      <c r="AA56" s="10"/>
      <c r="AB56" s="10"/>
    </row>
    <row r="57" ht="15.0" customHeight="1">
      <c r="A57" s="143" t="s">
        <v>106</v>
      </c>
      <c r="B57" s="126" t="s">
        <v>107</v>
      </c>
      <c r="C57" s="144"/>
      <c r="D57" s="145"/>
      <c r="E57" s="146" t="s">
        <v>33</v>
      </c>
      <c r="F57" s="147">
        <v>6.0</v>
      </c>
      <c r="G57" s="148">
        <v>472.73</v>
      </c>
      <c r="H57" s="148">
        <v>572.0</v>
      </c>
      <c r="I57" s="108">
        <f t="shared" si="13"/>
        <v>2836.38</v>
      </c>
      <c r="J57" s="113">
        <v>0.0</v>
      </c>
      <c r="K57" s="110">
        <f t="shared" si="14"/>
        <v>0</v>
      </c>
      <c r="L57" s="141">
        <f t="shared" si="15"/>
        <v>0</v>
      </c>
      <c r="M57" s="142"/>
      <c r="N57" s="149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</row>
    <row r="58" ht="15.0" customHeight="1">
      <c r="A58" s="102"/>
      <c r="B58" s="151" t="s">
        <v>108</v>
      </c>
      <c r="C58" s="152"/>
      <c r="D58" s="117"/>
      <c r="E58" s="118"/>
      <c r="F58" s="119"/>
      <c r="G58" s="120"/>
      <c r="H58" s="120"/>
      <c r="I58" s="120"/>
      <c r="J58" s="121"/>
      <c r="K58" s="122"/>
      <c r="L58" s="123"/>
      <c r="M58" s="124"/>
      <c r="N58" s="66"/>
    </row>
    <row r="59" ht="15.0" customHeight="1">
      <c r="A59" s="102" t="s">
        <v>109</v>
      </c>
      <c r="B59" s="103" t="s">
        <v>110</v>
      </c>
      <c r="C59" s="104" t="s">
        <v>111</v>
      </c>
      <c r="D59" s="105">
        <v>13.0</v>
      </c>
      <c r="E59" s="106" t="s">
        <v>33</v>
      </c>
      <c r="F59" s="107">
        <v>6.0</v>
      </c>
      <c r="G59" s="108">
        <v>436.3636363636364</v>
      </c>
      <c r="H59" s="108">
        <v>528.0</v>
      </c>
      <c r="I59" s="108">
        <f t="shared" ref="I59:I63" si="16">G59*F59</f>
        <v>2618.181818</v>
      </c>
      <c r="J59" s="113">
        <v>0.0</v>
      </c>
      <c r="K59" s="110">
        <f t="shared" ref="K59:K63" si="17">(I59*J59)+(M59*G59)</f>
        <v>0</v>
      </c>
      <c r="L59" s="111">
        <f t="shared" ref="L59:L63" si="18">K59*1.21</f>
        <v>0</v>
      </c>
      <c r="M59" s="114"/>
      <c r="N59" s="115"/>
      <c r="O59" s="33"/>
      <c r="P59" s="33"/>
      <c r="Q59" s="33"/>
      <c r="R59" s="33"/>
      <c r="S59" s="33"/>
      <c r="T59" s="10"/>
      <c r="U59" s="10"/>
      <c r="V59" s="10"/>
      <c r="W59" s="10"/>
      <c r="X59" s="10"/>
      <c r="Y59" s="10"/>
      <c r="Z59" s="10"/>
      <c r="AA59" s="10"/>
      <c r="AB59" s="10"/>
    </row>
    <row r="60" ht="15.75" customHeight="1">
      <c r="A60" s="102" t="s">
        <v>112</v>
      </c>
      <c r="B60" s="103" t="s">
        <v>113</v>
      </c>
      <c r="C60" s="104" t="s">
        <v>114</v>
      </c>
      <c r="D60" s="105">
        <v>12.5</v>
      </c>
      <c r="E60" s="106" t="s">
        <v>33</v>
      </c>
      <c r="F60" s="107">
        <v>6.0</v>
      </c>
      <c r="G60" s="108">
        <v>500.0</v>
      </c>
      <c r="H60" s="108">
        <v>605.0</v>
      </c>
      <c r="I60" s="108">
        <f t="shared" si="16"/>
        <v>3000</v>
      </c>
      <c r="J60" s="113">
        <v>0.0</v>
      </c>
      <c r="K60" s="110">
        <f t="shared" si="17"/>
        <v>0</v>
      </c>
      <c r="L60" s="111">
        <f t="shared" si="18"/>
        <v>0</v>
      </c>
      <c r="M60" s="114"/>
      <c r="N60" s="115"/>
      <c r="O60" s="33"/>
      <c r="P60" s="33"/>
      <c r="Q60" s="33"/>
      <c r="R60" s="33"/>
      <c r="S60" s="33"/>
      <c r="T60" s="10"/>
      <c r="U60" s="10"/>
      <c r="V60" s="10"/>
      <c r="W60" s="10"/>
      <c r="X60" s="10"/>
      <c r="Y60" s="10"/>
      <c r="Z60" s="10"/>
      <c r="AA60" s="10"/>
      <c r="AB60" s="10"/>
    </row>
    <row r="61" ht="15.0" hidden="1" customHeight="1">
      <c r="A61" s="102" t="s">
        <v>115</v>
      </c>
      <c r="B61" s="103" t="s">
        <v>116</v>
      </c>
      <c r="C61" s="104"/>
      <c r="D61" s="153"/>
      <c r="E61" s="106" t="s">
        <v>36</v>
      </c>
      <c r="F61" s="107">
        <v>6.0</v>
      </c>
      <c r="G61" s="108">
        <v>627.2727272727274</v>
      </c>
      <c r="H61" s="108">
        <v>759.0000000000001</v>
      </c>
      <c r="I61" s="108">
        <f t="shared" si="16"/>
        <v>3763.636364</v>
      </c>
      <c r="J61" s="113">
        <v>0.0</v>
      </c>
      <c r="K61" s="110">
        <f t="shared" si="17"/>
        <v>0</v>
      </c>
      <c r="L61" s="111">
        <f t="shared" si="18"/>
        <v>0</v>
      </c>
      <c r="M61" s="114"/>
      <c r="N61" s="115"/>
      <c r="O61" s="33"/>
      <c r="P61" s="33"/>
      <c r="Q61" s="33"/>
      <c r="R61" s="33"/>
      <c r="S61" s="33"/>
      <c r="T61" s="10"/>
      <c r="U61" s="10"/>
      <c r="V61" s="10"/>
      <c r="W61" s="10"/>
      <c r="X61" s="10"/>
      <c r="Y61" s="10"/>
      <c r="Z61" s="10"/>
      <c r="AA61" s="10"/>
      <c r="AB61" s="10"/>
    </row>
    <row r="62" ht="15.0" hidden="1" customHeight="1">
      <c r="A62" s="102" t="s">
        <v>117</v>
      </c>
      <c r="B62" s="103" t="s">
        <v>118</v>
      </c>
      <c r="C62" s="104"/>
      <c r="D62" s="153"/>
      <c r="E62" s="106" t="s">
        <v>80</v>
      </c>
      <c r="F62" s="107">
        <v>6.0</v>
      </c>
      <c r="G62" s="108">
        <v>635.4545454545455</v>
      </c>
      <c r="H62" s="108">
        <v>768.9000000000001</v>
      </c>
      <c r="I62" s="108">
        <f t="shared" si="16"/>
        <v>3812.727273</v>
      </c>
      <c r="J62" s="113">
        <v>0.0</v>
      </c>
      <c r="K62" s="110">
        <f t="shared" si="17"/>
        <v>0</v>
      </c>
      <c r="L62" s="111">
        <f t="shared" si="18"/>
        <v>0</v>
      </c>
      <c r="M62" s="114"/>
      <c r="N62" s="115"/>
      <c r="O62" s="33"/>
      <c r="P62" s="33"/>
      <c r="Q62" s="33"/>
      <c r="R62" s="33"/>
      <c r="S62" s="33"/>
      <c r="T62" s="10"/>
      <c r="U62" s="10"/>
      <c r="V62" s="10"/>
      <c r="W62" s="10"/>
      <c r="X62" s="10"/>
      <c r="Y62" s="10"/>
      <c r="Z62" s="10"/>
      <c r="AA62" s="10"/>
      <c r="AB62" s="10"/>
    </row>
    <row r="63" ht="15.0" hidden="1" customHeight="1">
      <c r="A63" s="154" t="s">
        <v>119</v>
      </c>
      <c r="B63" s="155" t="s">
        <v>120</v>
      </c>
      <c r="C63" s="156"/>
      <c r="D63" s="157"/>
      <c r="E63" s="158" t="s">
        <v>121</v>
      </c>
      <c r="F63" s="159">
        <v>12.0</v>
      </c>
      <c r="G63" s="160">
        <v>490.90909090909093</v>
      </c>
      <c r="H63" s="160">
        <v>594.0</v>
      </c>
      <c r="I63" s="160">
        <f t="shared" si="16"/>
        <v>5890.909091</v>
      </c>
      <c r="J63" s="161">
        <v>0.0</v>
      </c>
      <c r="K63" s="162">
        <f t="shared" si="17"/>
        <v>0</v>
      </c>
      <c r="L63" s="163">
        <f t="shared" si="18"/>
        <v>0</v>
      </c>
      <c r="M63" s="164"/>
      <c r="N63" s="66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ht="15.0" customHeight="1">
      <c r="A64" s="165"/>
      <c r="B64" s="166" t="s">
        <v>122</v>
      </c>
      <c r="C64" s="167"/>
      <c r="D64" s="168"/>
      <c r="E64" s="169"/>
      <c r="F64" s="170"/>
      <c r="G64" s="171"/>
      <c r="H64" s="171"/>
      <c r="I64" s="172"/>
      <c r="J64" s="173"/>
      <c r="K64" s="174"/>
      <c r="L64" s="175"/>
      <c r="M64" s="176"/>
      <c r="N64" s="66"/>
    </row>
    <row r="65" ht="15.0" customHeight="1">
      <c r="A65" s="177" t="s">
        <v>123</v>
      </c>
      <c r="B65" s="178" t="s">
        <v>124</v>
      </c>
      <c r="C65" s="179" t="s">
        <v>125</v>
      </c>
      <c r="D65" s="105">
        <v>13.0</v>
      </c>
      <c r="E65" s="106" t="s">
        <v>33</v>
      </c>
      <c r="F65" s="107">
        <v>6.0</v>
      </c>
      <c r="G65" s="108">
        <v>322.31</v>
      </c>
      <c r="H65" s="180">
        <v>390.0</v>
      </c>
      <c r="I65" s="108">
        <f t="shared" ref="I65:I74" si="19">G65*F65</f>
        <v>1933.86</v>
      </c>
      <c r="J65" s="109">
        <v>0.0</v>
      </c>
      <c r="K65" s="110">
        <f t="shared" ref="K65:K74" si="20">(I65*J65)+(M65*G65)</f>
        <v>0</v>
      </c>
      <c r="L65" s="111">
        <f t="shared" ref="L65:L74" si="21">K65*1.21</f>
        <v>0</v>
      </c>
      <c r="M65" s="181"/>
      <c r="N65" s="182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</row>
    <row r="66" ht="15.0" customHeight="1">
      <c r="A66" s="128" t="s">
        <v>126</v>
      </c>
      <c r="B66" s="184" t="s">
        <v>127</v>
      </c>
      <c r="C66" s="127" t="s">
        <v>128</v>
      </c>
      <c r="D66" s="105">
        <v>13.3</v>
      </c>
      <c r="E66" s="106" t="s">
        <v>33</v>
      </c>
      <c r="F66" s="107">
        <v>6.0</v>
      </c>
      <c r="G66" s="108">
        <v>512.4</v>
      </c>
      <c r="H66" s="185">
        <v>620.0</v>
      </c>
      <c r="I66" s="108">
        <f t="shared" si="19"/>
        <v>3074.4</v>
      </c>
      <c r="J66" s="109">
        <v>0.0</v>
      </c>
      <c r="K66" s="110">
        <f t="shared" si="20"/>
        <v>0</v>
      </c>
      <c r="L66" s="111">
        <f t="shared" si="21"/>
        <v>0</v>
      </c>
      <c r="M66" s="181"/>
      <c r="N66" s="182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</row>
    <row r="67" ht="15.0" customHeight="1">
      <c r="A67" s="128" t="s">
        <v>129</v>
      </c>
      <c r="B67" s="184" t="s">
        <v>130</v>
      </c>
      <c r="C67" s="127" t="s">
        <v>131</v>
      </c>
      <c r="D67" s="105">
        <v>13.3</v>
      </c>
      <c r="E67" s="106" t="s">
        <v>33</v>
      </c>
      <c r="F67" s="107">
        <v>6.0</v>
      </c>
      <c r="G67" s="108">
        <v>322.31</v>
      </c>
      <c r="H67" s="185">
        <v>390.0</v>
      </c>
      <c r="I67" s="108">
        <f t="shared" si="19"/>
        <v>1933.86</v>
      </c>
      <c r="J67" s="109">
        <v>0.0</v>
      </c>
      <c r="K67" s="110">
        <f t="shared" si="20"/>
        <v>0</v>
      </c>
      <c r="L67" s="111">
        <f t="shared" si="21"/>
        <v>0</v>
      </c>
      <c r="M67" s="181"/>
      <c r="N67" s="182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</row>
    <row r="68" ht="15.0" customHeight="1">
      <c r="A68" s="128" t="s">
        <v>132</v>
      </c>
      <c r="B68" s="184" t="s">
        <v>133</v>
      </c>
      <c r="C68" s="127" t="s">
        <v>134</v>
      </c>
      <c r="D68" s="105">
        <v>13.0</v>
      </c>
      <c r="E68" s="106" t="s">
        <v>33</v>
      </c>
      <c r="F68" s="107">
        <v>6.0</v>
      </c>
      <c r="G68" s="108">
        <v>322.31</v>
      </c>
      <c r="H68" s="185">
        <v>390.0</v>
      </c>
      <c r="I68" s="108">
        <f t="shared" si="19"/>
        <v>1933.86</v>
      </c>
      <c r="J68" s="109">
        <v>0.0</v>
      </c>
      <c r="K68" s="110">
        <f t="shared" si="20"/>
        <v>0</v>
      </c>
      <c r="L68" s="111">
        <f t="shared" si="21"/>
        <v>0</v>
      </c>
      <c r="M68" s="181"/>
      <c r="N68" s="182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</row>
    <row r="69" ht="15.0" customHeight="1">
      <c r="A69" s="128" t="s">
        <v>135</v>
      </c>
      <c r="B69" s="184" t="s">
        <v>136</v>
      </c>
      <c r="C69" s="127" t="s">
        <v>125</v>
      </c>
      <c r="D69" s="105"/>
      <c r="E69" s="106" t="s">
        <v>33</v>
      </c>
      <c r="F69" s="107">
        <v>6.0</v>
      </c>
      <c r="G69" s="108">
        <v>487.6</v>
      </c>
      <c r="H69" s="185">
        <v>590.0</v>
      </c>
      <c r="I69" s="108">
        <f t="shared" si="19"/>
        <v>2925.6</v>
      </c>
      <c r="J69" s="109">
        <v>0.0</v>
      </c>
      <c r="K69" s="110">
        <f t="shared" si="20"/>
        <v>0</v>
      </c>
      <c r="L69" s="111">
        <f t="shared" si="21"/>
        <v>0</v>
      </c>
      <c r="M69" s="181"/>
      <c r="N69" s="182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</row>
    <row r="70" ht="15.0" customHeight="1">
      <c r="A70" s="128" t="s">
        <v>137</v>
      </c>
      <c r="B70" s="184" t="s">
        <v>138</v>
      </c>
      <c r="C70" s="127" t="s">
        <v>128</v>
      </c>
      <c r="D70" s="105"/>
      <c r="E70" s="158" t="s">
        <v>36</v>
      </c>
      <c r="F70" s="159">
        <v>6.0</v>
      </c>
      <c r="G70" s="160">
        <v>487.6</v>
      </c>
      <c r="H70" s="185">
        <v>590.0</v>
      </c>
      <c r="I70" s="160">
        <f t="shared" si="19"/>
        <v>2925.6</v>
      </c>
      <c r="J70" s="161">
        <v>0.0</v>
      </c>
      <c r="K70" s="162">
        <f t="shared" si="20"/>
        <v>0</v>
      </c>
      <c r="L70" s="163">
        <f t="shared" si="21"/>
        <v>0</v>
      </c>
      <c r="M70" s="186"/>
      <c r="N70" s="182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</row>
    <row r="71" ht="15.0" customHeight="1">
      <c r="A71" s="128" t="s">
        <v>139</v>
      </c>
      <c r="B71" s="184" t="s">
        <v>140</v>
      </c>
      <c r="C71" s="187" t="s">
        <v>125</v>
      </c>
      <c r="D71" s="188"/>
      <c r="E71" s="158" t="s">
        <v>36</v>
      </c>
      <c r="F71" s="159">
        <v>6.0</v>
      </c>
      <c r="G71" s="189">
        <v>520.66</v>
      </c>
      <c r="H71" s="185">
        <v>630.0</v>
      </c>
      <c r="I71" s="160">
        <f t="shared" si="19"/>
        <v>3123.96</v>
      </c>
      <c r="J71" s="161">
        <v>0.0</v>
      </c>
      <c r="K71" s="162">
        <f t="shared" si="20"/>
        <v>0</v>
      </c>
      <c r="L71" s="163">
        <f t="shared" si="21"/>
        <v>0</v>
      </c>
      <c r="M71" s="186"/>
      <c r="N71" s="182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</row>
    <row r="72" ht="15.0" customHeight="1">
      <c r="A72" s="128" t="s">
        <v>141</v>
      </c>
      <c r="B72" s="184" t="s">
        <v>142</v>
      </c>
      <c r="C72" s="190" t="s">
        <v>143</v>
      </c>
      <c r="D72" s="191"/>
      <c r="E72" s="106" t="s">
        <v>36</v>
      </c>
      <c r="F72" s="107">
        <v>6.0</v>
      </c>
      <c r="G72" s="189">
        <v>520.66</v>
      </c>
      <c r="H72" s="180">
        <v>630.0</v>
      </c>
      <c r="I72" s="160">
        <f t="shared" si="19"/>
        <v>3123.96</v>
      </c>
      <c r="J72" s="161">
        <v>0.0</v>
      </c>
      <c r="K72" s="162">
        <f t="shared" si="20"/>
        <v>0</v>
      </c>
      <c r="L72" s="163">
        <f t="shared" si="21"/>
        <v>0</v>
      </c>
      <c r="M72" s="186"/>
      <c r="N72" s="182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</row>
    <row r="73" ht="15.0" customHeight="1">
      <c r="A73" s="128" t="s">
        <v>144</v>
      </c>
      <c r="B73" s="184" t="s">
        <v>145</v>
      </c>
      <c r="C73" s="190" t="s">
        <v>125</v>
      </c>
      <c r="D73" s="191"/>
      <c r="E73" s="106" t="s">
        <v>36</v>
      </c>
      <c r="F73" s="107">
        <v>6.0</v>
      </c>
      <c r="G73" s="189">
        <v>735.54</v>
      </c>
      <c r="H73" s="180">
        <v>890.0</v>
      </c>
      <c r="I73" s="160">
        <f t="shared" si="19"/>
        <v>4413.24</v>
      </c>
      <c r="J73" s="161">
        <v>0.0</v>
      </c>
      <c r="K73" s="162">
        <f t="shared" si="20"/>
        <v>0</v>
      </c>
      <c r="L73" s="192">
        <f t="shared" si="21"/>
        <v>0</v>
      </c>
      <c r="M73" s="193"/>
      <c r="N73" s="182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</row>
    <row r="74" ht="15.75" customHeight="1">
      <c r="A74" s="128" t="s">
        <v>146</v>
      </c>
      <c r="B74" s="194" t="s">
        <v>147</v>
      </c>
      <c r="C74" s="195" t="s">
        <v>128</v>
      </c>
      <c r="D74" s="196"/>
      <c r="E74" s="106" t="s">
        <v>36</v>
      </c>
      <c r="F74" s="107">
        <v>6.0</v>
      </c>
      <c r="G74" s="197">
        <v>520.66</v>
      </c>
      <c r="H74" s="180">
        <v>630.0</v>
      </c>
      <c r="I74" s="160">
        <f t="shared" si="19"/>
        <v>3123.96</v>
      </c>
      <c r="J74" s="198">
        <v>0.0</v>
      </c>
      <c r="K74" s="162">
        <f t="shared" si="20"/>
        <v>0</v>
      </c>
      <c r="L74" s="192">
        <f t="shared" si="21"/>
        <v>0</v>
      </c>
      <c r="M74" s="19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</row>
    <row r="75" ht="15.0" customHeight="1">
      <c r="A75" s="199"/>
      <c r="B75" s="200" t="s">
        <v>148</v>
      </c>
      <c r="C75" s="201"/>
      <c r="D75" s="202"/>
      <c r="E75" s="203"/>
      <c r="F75" s="204"/>
      <c r="G75" s="205"/>
      <c r="H75" s="205"/>
      <c r="I75" s="206"/>
      <c r="J75" s="207"/>
      <c r="K75" s="208"/>
      <c r="L75" s="209"/>
      <c r="M75" s="210"/>
      <c r="N75" s="211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ht="15.0" customHeight="1">
      <c r="A76" s="139" t="s">
        <v>149</v>
      </c>
      <c r="B76" s="212" t="s">
        <v>150</v>
      </c>
      <c r="C76" s="190" t="s">
        <v>125</v>
      </c>
      <c r="D76" s="191"/>
      <c r="E76" s="106" t="s">
        <v>36</v>
      </c>
      <c r="F76" s="107">
        <v>6.0</v>
      </c>
      <c r="G76" s="213">
        <v>169.42</v>
      </c>
      <c r="H76" s="214">
        <v>205.0</v>
      </c>
      <c r="I76" s="160">
        <f t="shared" ref="I76:I77" si="22">G76*F76</f>
        <v>1016.52</v>
      </c>
      <c r="J76" s="198">
        <v>0.0</v>
      </c>
      <c r="K76" s="162">
        <f t="shared" ref="K76:K77" si="23">(I76*J76)+(M76*G76)</f>
        <v>0</v>
      </c>
      <c r="L76" s="192">
        <f t="shared" ref="L76:L77" si="24">K76*1.21</f>
        <v>0</v>
      </c>
      <c r="M76" s="193"/>
      <c r="N76" s="182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</row>
    <row r="77" ht="15.75" customHeight="1">
      <c r="A77" s="215" t="s">
        <v>151</v>
      </c>
      <c r="B77" s="216" t="s">
        <v>152</v>
      </c>
      <c r="C77" s="217" t="s">
        <v>128</v>
      </c>
      <c r="D77" s="218"/>
      <c r="E77" s="158" t="s">
        <v>36</v>
      </c>
      <c r="F77" s="159">
        <v>6.0</v>
      </c>
      <c r="G77" s="219">
        <v>169.42</v>
      </c>
      <c r="H77" s="220">
        <v>205.0</v>
      </c>
      <c r="I77" s="160">
        <f t="shared" si="22"/>
        <v>1016.52</v>
      </c>
      <c r="J77" s="221">
        <v>0.0</v>
      </c>
      <c r="K77" s="162">
        <f t="shared" si="23"/>
        <v>0</v>
      </c>
      <c r="L77" s="192">
        <f t="shared" si="24"/>
        <v>0</v>
      </c>
      <c r="M77" s="19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</row>
    <row r="78" ht="15.75" customHeight="1">
      <c r="A78" s="222"/>
      <c r="B78" s="223"/>
      <c r="C78" s="224"/>
      <c r="D78" s="225"/>
      <c r="E78" s="226"/>
      <c r="F78" s="227"/>
      <c r="G78" s="228"/>
      <c r="H78" s="229"/>
      <c r="I78" s="230"/>
      <c r="J78" s="231"/>
      <c r="K78" s="232"/>
      <c r="L78" s="233"/>
      <c r="M78" s="234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</row>
    <row r="79" ht="15.75" customHeight="1">
      <c r="A79" s="235"/>
      <c r="B79" s="236"/>
      <c r="C79" s="237"/>
      <c r="D79" s="238"/>
      <c r="E79" s="239"/>
      <c r="F79" s="240"/>
      <c r="G79" s="241"/>
      <c r="H79" s="242"/>
      <c r="I79" s="243"/>
      <c r="J79" s="244"/>
      <c r="K79" s="245"/>
      <c r="L79" s="246"/>
      <c r="M79" s="247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</row>
    <row r="80" ht="31.5" customHeight="1">
      <c r="A80" s="248"/>
      <c r="B80" s="249" t="s">
        <v>153</v>
      </c>
      <c r="C80" s="250"/>
      <c r="D80" s="251"/>
      <c r="E80" s="252"/>
      <c r="F80" s="253"/>
      <c r="G80" s="254"/>
      <c r="H80" s="254"/>
      <c r="I80" s="254"/>
      <c r="J80" s="255"/>
      <c r="K80" s="256"/>
      <c r="L80" s="257"/>
      <c r="M80" s="258"/>
      <c r="N80" s="78"/>
      <c r="O80" s="79"/>
    </row>
    <row r="81" ht="15.0" customHeight="1">
      <c r="A81" s="165"/>
      <c r="B81" s="166" t="s">
        <v>154</v>
      </c>
      <c r="C81" s="259"/>
      <c r="D81" s="260"/>
      <c r="E81" s="261"/>
      <c r="F81" s="262"/>
      <c r="G81" s="263"/>
      <c r="H81" s="263"/>
      <c r="I81" s="263"/>
      <c r="J81" s="264"/>
      <c r="K81" s="265"/>
      <c r="L81" s="266"/>
      <c r="M81" s="267"/>
      <c r="N81" s="66"/>
    </row>
    <row r="82" ht="15.0" customHeight="1">
      <c r="A82" s="268" t="s">
        <v>155</v>
      </c>
      <c r="B82" s="269" t="s">
        <v>156</v>
      </c>
      <c r="C82" s="270"/>
      <c r="D82" s="105">
        <v>12.5</v>
      </c>
      <c r="E82" s="271" t="s">
        <v>33</v>
      </c>
      <c r="F82" s="272">
        <v>6.0</v>
      </c>
      <c r="G82" s="273">
        <v>168.18181818181822</v>
      </c>
      <c r="H82" s="273">
        <v>203.50000000000003</v>
      </c>
      <c r="I82" s="273">
        <f t="shared" ref="I82:I95" si="25">G82*F82</f>
        <v>1009.090909</v>
      </c>
      <c r="J82" s="274">
        <v>0.0</v>
      </c>
      <c r="K82" s="275">
        <f t="shared" ref="K82:K95" si="26">(I82*J82)+(M82*G82)</f>
        <v>0</v>
      </c>
      <c r="L82" s="276">
        <f t="shared" ref="L82:L95" si="27">K82*1.21</f>
        <v>0</v>
      </c>
      <c r="M82" s="277"/>
      <c r="N82" s="66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ht="15.0" customHeight="1">
      <c r="A83" s="102" t="s">
        <v>157</v>
      </c>
      <c r="B83" s="103" t="s">
        <v>158</v>
      </c>
      <c r="C83" s="104"/>
      <c r="D83" s="105">
        <v>12.5</v>
      </c>
      <c r="E83" s="106" t="s">
        <v>33</v>
      </c>
      <c r="F83" s="107">
        <v>6.0</v>
      </c>
      <c r="G83" s="108">
        <v>168.18181818181822</v>
      </c>
      <c r="H83" s="108">
        <v>203.50000000000003</v>
      </c>
      <c r="I83" s="108">
        <f t="shared" si="25"/>
        <v>1009.090909</v>
      </c>
      <c r="J83" s="109">
        <v>0.0</v>
      </c>
      <c r="K83" s="110">
        <f t="shared" si="26"/>
        <v>0</v>
      </c>
      <c r="L83" s="111">
        <f t="shared" si="27"/>
        <v>0</v>
      </c>
      <c r="M83" s="114"/>
      <c r="N83" s="66"/>
    </row>
    <row r="84" ht="15.0" customHeight="1">
      <c r="A84" s="102" t="s">
        <v>159</v>
      </c>
      <c r="B84" s="103" t="s">
        <v>160</v>
      </c>
      <c r="C84" s="104"/>
      <c r="D84" s="105">
        <v>13.0</v>
      </c>
      <c r="E84" s="106" t="s">
        <v>36</v>
      </c>
      <c r="F84" s="107">
        <v>6.0</v>
      </c>
      <c r="G84" s="108">
        <v>168.18181818181822</v>
      </c>
      <c r="H84" s="108">
        <v>203.50000000000003</v>
      </c>
      <c r="I84" s="108">
        <f t="shared" si="25"/>
        <v>1009.090909</v>
      </c>
      <c r="J84" s="109">
        <v>0.0</v>
      </c>
      <c r="K84" s="110">
        <f t="shared" si="26"/>
        <v>0</v>
      </c>
      <c r="L84" s="111">
        <f t="shared" si="27"/>
        <v>0</v>
      </c>
      <c r="M84" s="114"/>
      <c r="N84" s="66"/>
    </row>
    <row r="85" ht="15.0" customHeight="1">
      <c r="A85" s="102" t="s">
        <v>161</v>
      </c>
      <c r="B85" s="103" t="s">
        <v>162</v>
      </c>
      <c r="C85" s="104"/>
      <c r="D85" s="105">
        <v>13.0</v>
      </c>
      <c r="E85" s="106" t="s">
        <v>36</v>
      </c>
      <c r="F85" s="107">
        <v>6.0</v>
      </c>
      <c r="G85" s="108">
        <v>168.18181818181822</v>
      </c>
      <c r="H85" s="108">
        <v>203.50000000000003</v>
      </c>
      <c r="I85" s="108">
        <f t="shared" si="25"/>
        <v>1009.090909</v>
      </c>
      <c r="J85" s="109">
        <v>0.0</v>
      </c>
      <c r="K85" s="110">
        <f t="shared" si="26"/>
        <v>0</v>
      </c>
      <c r="L85" s="111">
        <f t="shared" si="27"/>
        <v>0</v>
      </c>
      <c r="M85" s="114"/>
      <c r="N85" s="66"/>
    </row>
    <row r="86" ht="15.0" customHeight="1">
      <c r="A86" s="102" t="s">
        <v>163</v>
      </c>
      <c r="B86" s="103" t="s">
        <v>164</v>
      </c>
      <c r="C86" s="104"/>
      <c r="D86" s="105"/>
      <c r="E86" s="106" t="s">
        <v>33</v>
      </c>
      <c r="F86" s="107">
        <v>6.0</v>
      </c>
      <c r="G86" s="108">
        <v>218.1818181818182</v>
      </c>
      <c r="H86" s="108">
        <v>264.0</v>
      </c>
      <c r="I86" s="108">
        <f t="shared" si="25"/>
        <v>1309.090909</v>
      </c>
      <c r="J86" s="109">
        <v>0.0</v>
      </c>
      <c r="K86" s="110">
        <f t="shared" si="26"/>
        <v>0</v>
      </c>
      <c r="L86" s="111">
        <f t="shared" si="27"/>
        <v>0</v>
      </c>
      <c r="M86" s="114"/>
      <c r="N86" s="66"/>
    </row>
    <row r="87" ht="15.0" customHeight="1">
      <c r="A87" s="102" t="s">
        <v>165</v>
      </c>
      <c r="B87" s="103" t="s">
        <v>166</v>
      </c>
      <c r="C87" s="104"/>
      <c r="D87" s="105">
        <v>13.5</v>
      </c>
      <c r="E87" s="106" t="s">
        <v>36</v>
      </c>
      <c r="F87" s="107">
        <v>6.0</v>
      </c>
      <c r="G87" s="108">
        <v>218.1818181818182</v>
      </c>
      <c r="H87" s="108">
        <v>264.0</v>
      </c>
      <c r="I87" s="108">
        <f t="shared" si="25"/>
        <v>1309.090909</v>
      </c>
      <c r="J87" s="109">
        <v>0.0</v>
      </c>
      <c r="K87" s="110">
        <f t="shared" si="26"/>
        <v>0</v>
      </c>
      <c r="L87" s="111">
        <f t="shared" si="27"/>
        <v>0</v>
      </c>
      <c r="M87" s="114"/>
      <c r="N87" s="66"/>
    </row>
    <row r="88" ht="15.0" customHeight="1">
      <c r="A88" s="102" t="s">
        <v>167</v>
      </c>
      <c r="B88" s="103" t="s">
        <v>168</v>
      </c>
      <c r="C88" s="104"/>
      <c r="D88" s="105"/>
      <c r="E88" s="106" t="s">
        <v>36</v>
      </c>
      <c r="F88" s="107">
        <v>6.0</v>
      </c>
      <c r="G88" s="108">
        <v>218.1818181818182</v>
      </c>
      <c r="H88" s="108">
        <v>264.0</v>
      </c>
      <c r="I88" s="108">
        <f t="shared" si="25"/>
        <v>1309.090909</v>
      </c>
      <c r="J88" s="109">
        <v>0.0</v>
      </c>
      <c r="K88" s="110">
        <f t="shared" si="26"/>
        <v>0</v>
      </c>
      <c r="L88" s="111">
        <f t="shared" si="27"/>
        <v>0</v>
      </c>
      <c r="M88" s="114"/>
      <c r="N88" s="66"/>
    </row>
    <row r="89" ht="15.0" customHeight="1">
      <c r="A89" s="102" t="s">
        <v>169</v>
      </c>
      <c r="B89" s="103" t="s">
        <v>170</v>
      </c>
      <c r="C89" s="104"/>
      <c r="D89" s="105">
        <v>13.5</v>
      </c>
      <c r="E89" s="106" t="s">
        <v>36</v>
      </c>
      <c r="F89" s="107">
        <v>6.0</v>
      </c>
      <c r="G89" s="108">
        <v>218.1818181818182</v>
      </c>
      <c r="H89" s="108">
        <v>264.0</v>
      </c>
      <c r="I89" s="108">
        <f t="shared" si="25"/>
        <v>1309.090909</v>
      </c>
      <c r="J89" s="109">
        <v>0.0</v>
      </c>
      <c r="K89" s="110">
        <f t="shared" si="26"/>
        <v>0</v>
      </c>
      <c r="L89" s="111">
        <f t="shared" si="27"/>
        <v>0</v>
      </c>
      <c r="M89" s="114"/>
      <c r="N89" s="66"/>
    </row>
    <row r="90" ht="15.0" customHeight="1">
      <c r="A90" s="102" t="s">
        <v>171</v>
      </c>
      <c r="B90" s="103" t="s">
        <v>172</v>
      </c>
      <c r="C90" s="104"/>
      <c r="D90" s="105">
        <v>13.5</v>
      </c>
      <c r="E90" s="106" t="s">
        <v>33</v>
      </c>
      <c r="F90" s="107">
        <v>6.0</v>
      </c>
      <c r="G90" s="108">
        <v>245.45454545454547</v>
      </c>
      <c r="H90" s="108">
        <v>297.0</v>
      </c>
      <c r="I90" s="108">
        <f t="shared" si="25"/>
        <v>1472.727273</v>
      </c>
      <c r="J90" s="109">
        <v>0.0</v>
      </c>
      <c r="K90" s="110">
        <f t="shared" si="26"/>
        <v>0</v>
      </c>
      <c r="L90" s="111">
        <f t="shared" si="27"/>
        <v>0</v>
      </c>
      <c r="M90" s="114"/>
      <c r="N90" s="66"/>
    </row>
    <row r="91" ht="15.0" customHeight="1">
      <c r="A91" s="102" t="s">
        <v>173</v>
      </c>
      <c r="B91" s="103" t="s">
        <v>174</v>
      </c>
      <c r="C91" s="104"/>
      <c r="D91" s="105">
        <v>14.0</v>
      </c>
      <c r="E91" s="106" t="s">
        <v>36</v>
      </c>
      <c r="F91" s="107">
        <v>6.0</v>
      </c>
      <c r="G91" s="108">
        <v>245.45454545454547</v>
      </c>
      <c r="H91" s="108">
        <v>297.0</v>
      </c>
      <c r="I91" s="108">
        <f t="shared" si="25"/>
        <v>1472.727273</v>
      </c>
      <c r="J91" s="109">
        <v>0.0</v>
      </c>
      <c r="K91" s="110">
        <f t="shared" si="26"/>
        <v>0</v>
      </c>
      <c r="L91" s="111">
        <f t="shared" si="27"/>
        <v>0</v>
      </c>
      <c r="M91" s="114"/>
      <c r="N91" s="66"/>
    </row>
    <row r="92" ht="15.0" customHeight="1">
      <c r="A92" s="102" t="s">
        <v>175</v>
      </c>
      <c r="B92" s="103" t="s">
        <v>176</v>
      </c>
      <c r="C92" s="104"/>
      <c r="D92" s="105">
        <v>14.0</v>
      </c>
      <c r="E92" s="106" t="s">
        <v>36</v>
      </c>
      <c r="F92" s="107">
        <v>6.0</v>
      </c>
      <c r="G92" s="108">
        <v>245.45454545454547</v>
      </c>
      <c r="H92" s="108">
        <v>297.0</v>
      </c>
      <c r="I92" s="108">
        <f t="shared" si="25"/>
        <v>1472.727273</v>
      </c>
      <c r="J92" s="109">
        <v>0.0</v>
      </c>
      <c r="K92" s="110">
        <f t="shared" si="26"/>
        <v>0</v>
      </c>
      <c r="L92" s="111">
        <f t="shared" si="27"/>
        <v>0</v>
      </c>
      <c r="M92" s="114"/>
      <c r="N92" s="66"/>
    </row>
    <row r="93" ht="15.0" customHeight="1">
      <c r="A93" s="102" t="s">
        <v>177</v>
      </c>
      <c r="B93" s="103" t="s">
        <v>178</v>
      </c>
      <c r="C93" s="104"/>
      <c r="D93" s="105">
        <v>11.5</v>
      </c>
      <c r="E93" s="106" t="s">
        <v>80</v>
      </c>
      <c r="F93" s="107">
        <v>6.0</v>
      </c>
      <c r="G93" s="108">
        <v>263.6363636363636</v>
      </c>
      <c r="H93" s="108">
        <v>319.0</v>
      </c>
      <c r="I93" s="108">
        <f t="shared" si="25"/>
        <v>1581.818182</v>
      </c>
      <c r="J93" s="109">
        <v>0.0</v>
      </c>
      <c r="K93" s="110">
        <f t="shared" si="26"/>
        <v>0</v>
      </c>
      <c r="L93" s="111">
        <f t="shared" si="27"/>
        <v>0</v>
      </c>
      <c r="M93" s="114"/>
      <c r="N93" s="66"/>
    </row>
    <row r="94" ht="15.0" customHeight="1">
      <c r="A94" s="102" t="s">
        <v>179</v>
      </c>
      <c r="B94" s="103" t="s">
        <v>180</v>
      </c>
      <c r="C94" s="104"/>
      <c r="D94" s="105">
        <v>14.5</v>
      </c>
      <c r="E94" s="106" t="s">
        <v>36</v>
      </c>
      <c r="F94" s="107">
        <v>6.0</v>
      </c>
      <c r="G94" s="108">
        <v>754.5454545454546</v>
      </c>
      <c r="H94" s="108">
        <v>913.0000000000001</v>
      </c>
      <c r="I94" s="108">
        <f t="shared" si="25"/>
        <v>4527.272727</v>
      </c>
      <c r="J94" s="109">
        <v>0.0</v>
      </c>
      <c r="K94" s="110">
        <f t="shared" si="26"/>
        <v>0</v>
      </c>
      <c r="L94" s="111">
        <f t="shared" si="27"/>
        <v>0</v>
      </c>
      <c r="M94" s="114"/>
      <c r="N94" s="66"/>
    </row>
    <row r="95" ht="15.0" customHeight="1">
      <c r="A95" s="154" t="s">
        <v>181</v>
      </c>
      <c r="B95" s="155" t="s">
        <v>182</v>
      </c>
      <c r="C95" s="156"/>
      <c r="D95" s="105">
        <v>14.5</v>
      </c>
      <c r="E95" s="158" t="s">
        <v>36</v>
      </c>
      <c r="F95" s="159">
        <v>6.0</v>
      </c>
      <c r="G95" s="160">
        <v>754.5454545454546</v>
      </c>
      <c r="H95" s="160">
        <v>913.0000000000001</v>
      </c>
      <c r="I95" s="160">
        <f t="shared" si="25"/>
        <v>4527.272727</v>
      </c>
      <c r="J95" s="161">
        <v>0.0</v>
      </c>
      <c r="K95" s="162">
        <f t="shared" si="26"/>
        <v>0</v>
      </c>
      <c r="L95" s="163">
        <f t="shared" si="27"/>
        <v>0</v>
      </c>
      <c r="M95" s="164"/>
      <c r="N95" s="66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ht="15.0" customHeight="1">
      <c r="A96" s="165"/>
      <c r="B96" s="166" t="s">
        <v>183</v>
      </c>
      <c r="C96" s="259"/>
      <c r="D96" s="260"/>
      <c r="E96" s="261"/>
      <c r="F96" s="262"/>
      <c r="G96" s="263"/>
      <c r="H96" s="263"/>
      <c r="I96" s="263"/>
      <c r="J96" s="264"/>
      <c r="K96" s="265"/>
      <c r="L96" s="266"/>
      <c r="M96" s="267"/>
      <c r="N96" s="66"/>
    </row>
    <row r="97" ht="15.0" hidden="1" customHeight="1">
      <c r="A97" s="278"/>
      <c r="B97" s="151" t="s">
        <v>184</v>
      </c>
      <c r="C97" s="279"/>
      <c r="D97" s="94"/>
      <c r="E97" s="280"/>
      <c r="F97" s="281"/>
      <c r="G97" s="282"/>
      <c r="H97" s="282"/>
      <c r="I97" s="282"/>
      <c r="J97" s="283"/>
      <c r="K97" s="284"/>
      <c r="L97" s="285"/>
      <c r="M97" s="124"/>
      <c r="N97" s="66"/>
    </row>
    <row r="98" ht="15.0" hidden="1" customHeight="1">
      <c r="A98" s="102" t="s">
        <v>185</v>
      </c>
      <c r="B98" s="103" t="s">
        <v>186</v>
      </c>
      <c r="C98" s="104"/>
      <c r="D98" s="153"/>
      <c r="E98" s="106" t="s">
        <v>36</v>
      </c>
      <c r="F98" s="107">
        <v>6.0</v>
      </c>
      <c r="G98" s="108">
        <v>209.09090909090912</v>
      </c>
      <c r="H98" s="108">
        <v>253.00000000000003</v>
      </c>
      <c r="I98" s="108">
        <f t="shared" ref="I98:I99" si="28">F98*G98</f>
        <v>1254.545455</v>
      </c>
      <c r="J98" s="109">
        <v>0.0</v>
      </c>
      <c r="K98" s="110">
        <f t="shared" ref="K98:K99" si="29">(I98*J98)+(M98*G98)</f>
        <v>0</v>
      </c>
      <c r="L98" s="111">
        <f t="shared" ref="L98:L99" si="30">K98*1.21</f>
        <v>0</v>
      </c>
      <c r="M98" s="114"/>
      <c r="N98" s="66"/>
    </row>
    <row r="99" ht="15.0" hidden="1" customHeight="1">
      <c r="A99" s="102" t="s">
        <v>187</v>
      </c>
      <c r="B99" s="103" t="s">
        <v>188</v>
      </c>
      <c r="C99" s="104"/>
      <c r="D99" s="153"/>
      <c r="E99" s="106" t="s">
        <v>36</v>
      </c>
      <c r="F99" s="107">
        <v>6.0</v>
      </c>
      <c r="G99" s="108">
        <v>209.09090909090912</v>
      </c>
      <c r="H99" s="108">
        <v>253.00000000000003</v>
      </c>
      <c r="I99" s="108">
        <f t="shared" si="28"/>
        <v>1254.545455</v>
      </c>
      <c r="J99" s="109">
        <v>0.0</v>
      </c>
      <c r="K99" s="110">
        <f t="shared" si="29"/>
        <v>0</v>
      </c>
      <c r="L99" s="111">
        <f t="shared" si="30"/>
        <v>0</v>
      </c>
      <c r="M99" s="114"/>
      <c r="N99" s="66"/>
    </row>
    <row r="100" ht="15.0" customHeight="1">
      <c r="A100" s="102"/>
      <c r="B100" s="286" t="s">
        <v>189</v>
      </c>
      <c r="C100" s="287"/>
      <c r="D100" s="288"/>
      <c r="E100" s="289"/>
      <c r="F100" s="290"/>
      <c r="G100" s="291"/>
      <c r="H100" s="291"/>
      <c r="I100" s="291"/>
      <c r="J100" s="121"/>
      <c r="K100" s="292"/>
      <c r="L100" s="293"/>
      <c r="M100" s="294"/>
      <c r="N100" s="78"/>
      <c r="O100" s="79"/>
    </row>
    <row r="101" ht="15.0" customHeight="1">
      <c r="A101" s="102" t="s">
        <v>190</v>
      </c>
      <c r="B101" s="103" t="s">
        <v>191</v>
      </c>
      <c r="C101" s="104"/>
      <c r="D101" s="105">
        <v>13.9</v>
      </c>
      <c r="E101" s="106" t="s">
        <v>36</v>
      </c>
      <c r="F101" s="107">
        <v>6.0</v>
      </c>
      <c r="G101" s="108">
        <v>254.54545454545456</v>
      </c>
      <c r="H101" s="108">
        <v>308.0</v>
      </c>
      <c r="I101" s="108">
        <f>F101*G101</f>
        <v>1527.272727</v>
      </c>
      <c r="J101" s="109">
        <v>0.0</v>
      </c>
      <c r="K101" s="110">
        <f>(I101*J101)+(M101*G101)</f>
        <v>0</v>
      </c>
      <c r="L101" s="111">
        <f>K101*1.21</f>
        <v>0</v>
      </c>
      <c r="M101" s="114"/>
      <c r="N101" s="66"/>
    </row>
    <row r="102" ht="15.0" hidden="1" customHeight="1">
      <c r="A102" s="102"/>
      <c r="B102" s="286" t="s">
        <v>192</v>
      </c>
      <c r="C102" s="287"/>
      <c r="D102" s="295"/>
      <c r="E102" s="289"/>
      <c r="F102" s="290"/>
      <c r="G102" s="291"/>
      <c r="H102" s="291"/>
      <c r="I102" s="291"/>
      <c r="J102" s="296"/>
      <c r="K102" s="292"/>
      <c r="L102" s="293"/>
      <c r="M102" s="294"/>
      <c r="N102" s="78"/>
      <c r="O102" s="79"/>
    </row>
    <row r="103" ht="15.0" hidden="1" customHeight="1">
      <c r="A103" s="102" t="s">
        <v>193</v>
      </c>
      <c r="B103" s="103" t="s">
        <v>194</v>
      </c>
      <c r="C103" s="104"/>
      <c r="D103" s="105"/>
      <c r="E103" s="106" t="s">
        <v>36</v>
      </c>
      <c r="F103" s="107">
        <v>6.0</v>
      </c>
      <c r="G103" s="108">
        <v>327.2727272727273</v>
      </c>
      <c r="H103" s="108">
        <v>396.00000000000006</v>
      </c>
      <c r="I103" s="108">
        <f t="shared" ref="I103:I106" si="31">F103*G103</f>
        <v>1963.636364</v>
      </c>
      <c r="J103" s="109">
        <v>0.0</v>
      </c>
      <c r="K103" s="110">
        <f t="shared" ref="K103:K106" si="32">(I103*J103)+(M103*G103)</f>
        <v>0</v>
      </c>
      <c r="L103" s="111">
        <f t="shared" ref="L103:L106" si="33">K103*1.21</f>
        <v>0</v>
      </c>
      <c r="M103" s="114"/>
      <c r="N103" s="66"/>
    </row>
    <row r="104" ht="15.0" hidden="1" customHeight="1">
      <c r="A104" s="102" t="s">
        <v>195</v>
      </c>
      <c r="B104" s="103" t="s">
        <v>196</v>
      </c>
      <c r="C104" s="104"/>
      <c r="D104" s="105"/>
      <c r="E104" s="106" t="s">
        <v>36</v>
      </c>
      <c r="F104" s="107">
        <v>6.0</v>
      </c>
      <c r="G104" s="108">
        <v>327.2727272727273</v>
      </c>
      <c r="H104" s="108">
        <v>396.00000000000006</v>
      </c>
      <c r="I104" s="108">
        <f t="shared" si="31"/>
        <v>1963.636364</v>
      </c>
      <c r="J104" s="109">
        <v>0.0</v>
      </c>
      <c r="K104" s="110">
        <f t="shared" si="32"/>
        <v>0</v>
      </c>
      <c r="L104" s="111">
        <f t="shared" si="33"/>
        <v>0</v>
      </c>
      <c r="M104" s="114"/>
      <c r="N104" s="66"/>
    </row>
    <row r="105" ht="15.0" hidden="1" customHeight="1">
      <c r="A105" s="102" t="s">
        <v>197</v>
      </c>
      <c r="B105" s="103" t="s">
        <v>198</v>
      </c>
      <c r="C105" s="104"/>
      <c r="D105" s="105">
        <v>14.3</v>
      </c>
      <c r="E105" s="106" t="s">
        <v>36</v>
      </c>
      <c r="F105" s="107">
        <v>6.0</v>
      </c>
      <c r="G105" s="108">
        <v>309.0909090909091</v>
      </c>
      <c r="H105" s="108">
        <v>374.00000000000006</v>
      </c>
      <c r="I105" s="108">
        <f t="shared" si="31"/>
        <v>1854.545455</v>
      </c>
      <c r="J105" s="109">
        <v>0.0</v>
      </c>
      <c r="K105" s="110">
        <f t="shared" si="32"/>
        <v>0</v>
      </c>
      <c r="L105" s="111">
        <f t="shared" si="33"/>
        <v>0</v>
      </c>
      <c r="M105" s="114"/>
      <c r="N105" s="66"/>
    </row>
    <row r="106" ht="15.0" hidden="1" customHeight="1">
      <c r="A106" s="102" t="s">
        <v>199</v>
      </c>
      <c r="B106" s="103" t="s">
        <v>200</v>
      </c>
      <c r="C106" s="104"/>
      <c r="D106" s="105"/>
      <c r="E106" s="106" t="s">
        <v>36</v>
      </c>
      <c r="F106" s="107">
        <v>6.0</v>
      </c>
      <c r="G106" s="108">
        <v>309.0909090909091</v>
      </c>
      <c r="H106" s="108">
        <v>374.00000000000006</v>
      </c>
      <c r="I106" s="108">
        <f t="shared" si="31"/>
        <v>1854.545455</v>
      </c>
      <c r="J106" s="109">
        <v>0.0</v>
      </c>
      <c r="K106" s="110">
        <f t="shared" si="32"/>
        <v>0</v>
      </c>
      <c r="L106" s="111">
        <f t="shared" si="33"/>
        <v>0</v>
      </c>
      <c r="M106" s="114"/>
      <c r="N106" s="66"/>
    </row>
    <row r="107" ht="15.0" hidden="1" customHeight="1">
      <c r="A107" s="102"/>
      <c r="B107" s="286" t="s">
        <v>201</v>
      </c>
      <c r="C107" s="287"/>
      <c r="D107" s="295"/>
      <c r="E107" s="289"/>
      <c r="F107" s="290"/>
      <c r="G107" s="291"/>
      <c r="H107" s="291"/>
      <c r="I107" s="291"/>
      <c r="J107" s="296"/>
      <c r="K107" s="292"/>
      <c r="L107" s="293"/>
      <c r="M107" s="294"/>
      <c r="N107" s="78"/>
      <c r="O107" s="79"/>
    </row>
    <row r="108" ht="15.0" hidden="1" customHeight="1">
      <c r="A108" s="102" t="s">
        <v>202</v>
      </c>
      <c r="B108" s="103" t="s">
        <v>203</v>
      </c>
      <c r="C108" s="104"/>
      <c r="D108" s="105"/>
      <c r="E108" s="106" t="s">
        <v>36</v>
      </c>
      <c r="F108" s="107">
        <v>6.0</v>
      </c>
      <c r="G108" s="108">
        <v>354.5454545454546</v>
      </c>
      <c r="H108" s="108">
        <v>429.00000000000006</v>
      </c>
      <c r="I108" s="108">
        <f>F108*G108</f>
        <v>2127.272727</v>
      </c>
      <c r="J108" s="109">
        <v>0.0</v>
      </c>
      <c r="K108" s="110">
        <f>(I108*J108)+(M108*G108)</f>
        <v>0</v>
      </c>
      <c r="L108" s="111">
        <f>K108*1.21</f>
        <v>0</v>
      </c>
      <c r="M108" s="114"/>
      <c r="N108" s="66"/>
    </row>
    <row r="109" ht="15.0" hidden="1" customHeight="1">
      <c r="A109" s="102"/>
      <c r="B109" s="286" t="s">
        <v>204</v>
      </c>
      <c r="C109" s="287"/>
      <c r="D109" s="295"/>
      <c r="E109" s="289"/>
      <c r="F109" s="290"/>
      <c r="G109" s="291"/>
      <c r="H109" s="291"/>
      <c r="I109" s="291"/>
      <c r="J109" s="296"/>
      <c r="K109" s="292"/>
      <c r="L109" s="293"/>
      <c r="M109" s="294"/>
      <c r="N109" s="78"/>
      <c r="O109" s="79"/>
    </row>
    <row r="110" ht="15.0" hidden="1" customHeight="1">
      <c r="A110" s="154" t="s">
        <v>205</v>
      </c>
      <c r="B110" s="155" t="s">
        <v>206</v>
      </c>
      <c r="C110" s="156"/>
      <c r="D110" s="105"/>
      <c r="E110" s="158" t="s">
        <v>36</v>
      </c>
      <c r="F110" s="159">
        <v>6.0</v>
      </c>
      <c r="G110" s="160">
        <v>863.6363636363636</v>
      </c>
      <c r="H110" s="160">
        <v>1045.0</v>
      </c>
      <c r="I110" s="160">
        <f>F110*G110</f>
        <v>5181.818182</v>
      </c>
      <c r="J110" s="161">
        <v>0.0</v>
      </c>
      <c r="K110" s="162">
        <f>(I110*J110)+(M110*G110)</f>
        <v>0</v>
      </c>
      <c r="L110" s="163">
        <f>K110*1.21</f>
        <v>0</v>
      </c>
      <c r="M110" s="164"/>
      <c r="N110" s="66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ht="15.0" customHeight="1">
      <c r="A111" s="297"/>
      <c r="B111" s="166" t="s">
        <v>207</v>
      </c>
      <c r="C111" s="298"/>
      <c r="D111" s="299"/>
      <c r="E111" s="300"/>
      <c r="F111" s="301"/>
      <c r="G111" s="302"/>
      <c r="H111" s="302"/>
      <c r="I111" s="302"/>
      <c r="J111" s="303"/>
      <c r="K111" s="304"/>
      <c r="L111" s="305"/>
      <c r="M111" s="306"/>
      <c r="N111" s="66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ht="15.0" customHeight="1">
      <c r="A112" s="139" t="s">
        <v>208</v>
      </c>
      <c r="B112" s="307" t="s">
        <v>209</v>
      </c>
      <c r="C112" s="308">
        <v>91.0</v>
      </c>
      <c r="D112" s="105">
        <v>13.9</v>
      </c>
      <c r="E112" s="106" t="s">
        <v>36</v>
      </c>
      <c r="F112" s="107">
        <v>12.0</v>
      </c>
      <c r="G112" s="108">
        <v>236.36363636363637</v>
      </c>
      <c r="H112" s="108">
        <v>286.0</v>
      </c>
      <c r="I112" s="108">
        <f t="shared" ref="I112:I122" si="34">G112*F112</f>
        <v>2836.363636</v>
      </c>
      <c r="J112" s="109">
        <v>0.0</v>
      </c>
      <c r="K112" s="110">
        <f t="shared" ref="K112:K122" si="35">(I112*J112)+(M112*G112)</f>
        <v>0</v>
      </c>
      <c r="L112" s="141">
        <f t="shared" ref="L112:L122" si="36">K112*1.21</f>
        <v>0</v>
      </c>
      <c r="M112" s="309"/>
      <c r="N112" s="66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ht="15.0" hidden="1" customHeight="1">
      <c r="A113" s="139"/>
      <c r="B113" s="307" t="s">
        <v>210</v>
      </c>
      <c r="C113" s="308"/>
      <c r="D113" s="105"/>
      <c r="E113" s="106" t="s">
        <v>36</v>
      </c>
      <c r="F113" s="107">
        <v>12.0</v>
      </c>
      <c r="G113" s="108">
        <v>236.36363636363637</v>
      </c>
      <c r="H113" s="108">
        <v>286.0</v>
      </c>
      <c r="I113" s="108">
        <f t="shared" si="34"/>
        <v>2836.363636</v>
      </c>
      <c r="J113" s="109">
        <v>0.0</v>
      </c>
      <c r="K113" s="110">
        <f t="shared" si="35"/>
        <v>0</v>
      </c>
      <c r="L113" s="141">
        <f t="shared" si="36"/>
        <v>0</v>
      </c>
      <c r="M113" s="309"/>
      <c r="N113" s="66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ht="15.0" customHeight="1">
      <c r="A114" s="139" t="s">
        <v>211</v>
      </c>
      <c r="B114" s="307" t="s">
        <v>188</v>
      </c>
      <c r="C114" s="308"/>
      <c r="D114" s="105">
        <v>14.1</v>
      </c>
      <c r="E114" s="106" t="s">
        <v>36</v>
      </c>
      <c r="F114" s="107">
        <v>12.0</v>
      </c>
      <c r="G114" s="108">
        <v>236.36363636363637</v>
      </c>
      <c r="H114" s="108">
        <v>286.0</v>
      </c>
      <c r="I114" s="108">
        <f t="shared" si="34"/>
        <v>2836.363636</v>
      </c>
      <c r="J114" s="109">
        <v>0.0</v>
      </c>
      <c r="K114" s="110">
        <f t="shared" si="35"/>
        <v>0</v>
      </c>
      <c r="L114" s="141">
        <f t="shared" si="36"/>
        <v>0</v>
      </c>
      <c r="M114" s="309"/>
      <c r="N114" s="66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ht="15.0" customHeight="1">
      <c r="A115" s="139" t="s">
        <v>212</v>
      </c>
      <c r="B115" s="307" t="s">
        <v>213</v>
      </c>
      <c r="C115" s="308" t="s">
        <v>214</v>
      </c>
      <c r="D115" s="105">
        <v>14.4</v>
      </c>
      <c r="E115" s="106" t="s">
        <v>36</v>
      </c>
      <c r="F115" s="107">
        <v>12.0</v>
      </c>
      <c r="G115" s="108">
        <v>236.36363636363637</v>
      </c>
      <c r="H115" s="108">
        <v>286.0</v>
      </c>
      <c r="I115" s="108">
        <f t="shared" si="34"/>
        <v>2836.363636</v>
      </c>
      <c r="J115" s="109">
        <v>0.0</v>
      </c>
      <c r="K115" s="110">
        <f t="shared" si="35"/>
        <v>0</v>
      </c>
      <c r="L115" s="141">
        <f t="shared" si="36"/>
        <v>0</v>
      </c>
      <c r="M115" s="309"/>
      <c r="N115" s="66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ht="15.0" customHeight="1">
      <c r="A116" s="139" t="s">
        <v>215</v>
      </c>
      <c r="B116" s="307" t="s">
        <v>216</v>
      </c>
      <c r="C116" s="308"/>
      <c r="D116" s="105">
        <v>13.5</v>
      </c>
      <c r="E116" s="106" t="s">
        <v>33</v>
      </c>
      <c r="F116" s="107">
        <v>12.0</v>
      </c>
      <c r="G116" s="108">
        <v>236.36363636363637</v>
      </c>
      <c r="H116" s="108">
        <v>286.0</v>
      </c>
      <c r="I116" s="108">
        <f t="shared" si="34"/>
        <v>2836.363636</v>
      </c>
      <c r="J116" s="109">
        <v>0.0</v>
      </c>
      <c r="K116" s="110">
        <f t="shared" si="35"/>
        <v>0</v>
      </c>
      <c r="L116" s="141">
        <f t="shared" si="36"/>
        <v>0</v>
      </c>
      <c r="M116" s="309"/>
      <c r="N116" s="66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ht="15.0" hidden="1" customHeight="1">
      <c r="A117" s="139"/>
      <c r="B117" s="307" t="s">
        <v>217</v>
      </c>
      <c r="C117" s="308"/>
      <c r="D117" s="105"/>
      <c r="E117" s="106" t="s">
        <v>33</v>
      </c>
      <c r="F117" s="107">
        <v>12.0</v>
      </c>
      <c r="G117" s="108">
        <v>236.36363636363637</v>
      </c>
      <c r="H117" s="108">
        <v>286.0</v>
      </c>
      <c r="I117" s="108">
        <f t="shared" si="34"/>
        <v>2836.363636</v>
      </c>
      <c r="J117" s="109">
        <v>0.0</v>
      </c>
      <c r="K117" s="110">
        <f t="shared" si="35"/>
        <v>0</v>
      </c>
      <c r="L117" s="141">
        <f t="shared" si="36"/>
        <v>0</v>
      </c>
      <c r="M117" s="309"/>
      <c r="N117" s="66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ht="15.0" hidden="1" customHeight="1">
      <c r="A118" s="139"/>
      <c r="B118" s="307" t="s">
        <v>218</v>
      </c>
      <c r="C118" s="308"/>
      <c r="D118" s="105"/>
      <c r="E118" s="106" t="s">
        <v>52</v>
      </c>
      <c r="F118" s="107">
        <v>12.0</v>
      </c>
      <c r="G118" s="108">
        <v>236.36363636363637</v>
      </c>
      <c r="H118" s="108">
        <v>286.0</v>
      </c>
      <c r="I118" s="108">
        <f t="shared" si="34"/>
        <v>2836.363636</v>
      </c>
      <c r="J118" s="109">
        <v>0.0</v>
      </c>
      <c r="K118" s="110">
        <f t="shared" si="35"/>
        <v>0</v>
      </c>
      <c r="L118" s="141">
        <f t="shared" si="36"/>
        <v>0</v>
      </c>
      <c r="M118" s="309"/>
      <c r="N118" s="66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ht="15.0" customHeight="1">
      <c r="A119" s="139" t="s">
        <v>219</v>
      </c>
      <c r="B119" s="307" t="s">
        <v>220</v>
      </c>
      <c r="C119" s="308">
        <v>92.0</v>
      </c>
      <c r="D119" s="105">
        <v>14.5</v>
      </c>
      <c r="E119" s="106" t="s">
        <v>36</v>
      </c>
      <c r="F119" s="107">
        <v>6.0</v>
      </c>
      <c r="G119" s="108">
        <v>309.0909090909091</v>
      </c>
      <c r="H119" s="108">
        <v>374.00000000000006</v>
      </c>
      <c r="I119" s="108">
        <f t="shared" si="34"/>
        <v>1854.545455</v>
      </c>
      <c r="J119" s="109">
        <v>0.0</v>
      </c>
      <c r="K119" s="110">
        <f t="shared" si="35"/>
        <v>0</v>
      </c>
      <c r="L119" s="141">
        <f t="shared" si="36"/>
        <v>0</v>
      </c>
      <c r="M119" s="309"/>
      <c r="N119" s="66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ht="15.0" customHeight="1">
      <c r="A120" s="139" t="s">
        <v>221</v>
      </c>
      <c r="B120" s="307" t="s">
        <v>222</v>
      </c>
      <c r="C120" s="308"/>
      <c r="D120" s="105">
        <v>14.0</v>
      </c>
      <c r="E120" s="106" t="s">
        <v>36</v>
      </c>
      <c r="F120" s="107">
        <v>12.0</v>
      </c>
      <c r="G120" s="108">
        <v>309.0909090909091</v>
      </c>
      <c r="H120" s="108">
        <v>374.00000000000006</v>
      </c>
      <c r="I120" s="108">
        <f t="shared" si="34"/>
        <v>3709.090909</v>
      </c>
      <c r="J120" s="109">
        <v>0.0</v>
      </c>
      <c r="K120" s="110">
        <f t="shared" si="35"/>
        <v>0</v>
      </c>
      <c r="L120" s="141">
        <f t="shared" si="36"/>
        <v>0</v>
      </c>
      <c r="M120" s="309"/>
      <c r="N120" s="66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ht="15.0" customHeight="1">
      <c r="A121" s="139" t="s">
        <v>223</v>
      </c>
      <c r="B121" s="307" t="s">
        <v>224</v>
      </c>
      <c r="C121" s="308"/>
      <c r="D121" s="105">
        <v>14.0</v>
      </c>
      <c r="E121" s="106" t="s">
        <v>36</v>
      </c>
      <c r="F121" s="107">
        <v>12.0</v>
      </c>
      <c r="G121" s="108">
        <v>309.0909090909091</v>
      </c>
      <c r="H121" s="108">
        <v>374.00000000000006</v>
      </c>
      <c r="I121" s="108">
        <f t="shared" si="34"/>
        <v>3709.090909</v>
      </c>
      <c r="J121" s="109">
        <v>0.0</v>
      </c>
      <c r="K121" s="110">
        <f t="shared" si="35"/>
        <v>0</v>
      </c>
      <c r="L121" s="141">
        <f t="shared" si="36"/>
        <v>0</v>
      </c>
      <c r="M121" s="309"/>
      <c r="N121" s="66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ht="15.0" customHeight="1">
      <c r="A122" s="139" t="s">
        <v>225</v>
      </c>
      <c r="B122" s="307" t="s">
        <v>226</v>
      </c>
      <c r="C122" s="308"/>
      <c r="D122" s="105">
        <v>13.7</v>
      </c>
      <c r="E122" s="106" t="s">
        <v>36</v>
      </c>
      <c r="F122" s="107">
        <v>12.0</v>
      </c>
      <c r="G122" s="108">
        <v>309.0909090909091</v>
      </c>
      <c r="H122" s="108">
        <v>374.00000000000006</v>
      </c>
      <c r="I122" s="108">
        <f t="shared" si="34"/>
        <v>3709.090909</v>
      </c>
      <c r="J122" s="109">
        <v>0.0</v>
      </c>
      <c r="K122" s="110">
        <f t="shared" si="35"/>
        <v>0</v>
      </c>
      <c r="L122" s="141">
        <f t="shared" si="36"/>
        <v>0</v>
      </c>
      <c r="M122" s="309"/>
      <c r="N122" s="66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ht="15.0" customHeight="1">
      <c r="A123" s="297"/>
      <c r="B123" s="166" t="s">
        <v>227</v>
      </c>
      <c r="C123" s="298"/>
      <c r="D123" s="299"/>
      <c r="E123" s="300"/>
      <c r="F123" s="301"/>
      <c r="G123" s="302"/>
      <c r="H123" s="302"/>
      <c r="I123" s="302"/>
      <c r="J123" s="303"/>
      <c r="K123" s="304"/>
      <c r="L123" s="305"/>
      <c r="M123" s="306"/>
      <c r="N123" s="66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ht="15.0" customHeight="1">
      <c r="A124" s="310" t="s">
        <v>228</v>
      </c>
      <c r="B124" s="140" t="s">
        <v>229</v>
      </c>
      <c r="C124" s="127">
        <v>93.0</v>
      </c>
      <c r="D124" s="105">
        <v>14.5</v>
      </c>
      <c r="E124" s="106" t="s">
        <v>36</v>
      </c>
      <c r="F124" s="107">
        <v>6.0</v>
      </c>
      <c r="G124" s="108">
        <v>436.3636363636364</v>
      </c>
      <c r="H124" s="108">
        <v>528.0</v>
      </c>
      <c r="I124" s="108">
        <f t="shared" ref="I124:I128" si="37">G124*F124</f>
        <v>2618.181818</v>
      </c>
      <c r="J124" s="109">
        <v>0.0</v>
      </c>
      <c r="K124" s="110">
        <f t="shared" ref="K124:K128" si="38">(I124*J124)+(M124*G124)</f>
        <v>0</v>
      </c>
      <c r="L124" s="141">
        <f t="shared" ref="L124:L128" si="39">K124*1.21</f>
        <v>0</v>
      </c>
      <c r="M124" s="309"/>
      <c r="N124" s="66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ht="15.0" customHeight="1">
      <c r="A125" s="310" t="s">
        <v>230</v>
      </c>
      <c r="B125" s="140" t="s">
        <v>231</v>
      </c>
      <c r="C125" s="127">
        <v>95.0</v>
      </c>
      <c r="D125" s="105">
        <v>15.2</v>
      </c>
      <c r="E125" s="106" t="s">
        <v>36</v>
      </c>
      <c r="F125" s="107">
        <v>6.0</v>
      </c>
      <c r="G125" s="108">
        <v>681.818181818182</v>
      </c>
      <c r="H125" s="108">
        <v>825.0000000000001</v>
      </c>
      <c r="I125" s="108">
        <f t="shared" si="37"/>
        <v>4090.909091</v>
      </c>
      <c r="J125" s="109">
        <v>0.0</v>
      </c>
      <c r="K125" s="110">
        <f t="shared" si="38"/>
        <v>0</v>
      </c>
      <c r="L125" s="141">
        <f t="shared" si="39"/>
        <v>0</v>
      </c>
      <c r="M125" s="309"/>
      <c r="N125" s="66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ht="15.0" customHeight="1">
      <c r="A126" s="310" t="s">
        <v>232</v>
      </c>
      <c r="B126" s="140" t="s">
        <v>233</v>
      </c>
      <c r="C126" s="127">
        <v>92.0</v>
      </c>
      <c r="D126" s="105">
        <v>13.84</v>
      </c>
      <c r="E126" s="106" t="s">
        <v>33</v>
      </c>
      <c r="F126" s="107">
        <v>6.0</v>
      </c>
      <c r="G126" s="108">
        <v>445.4545454545455</v>
      </c>
      <c r="H126" s="108">
        <v>539.0</v>
      </c>
      <c r="I126" s="108">
        <f t="shared" si="37"/>
        <v>2672.727273</v>
      </c>
      <c r="J126" s="109">
        <v>0.0</v>
      </c>
      <c r="K126" s="110">
        <f t="shared" si="38"/>
        <v>0</v>
      </c>
      <c r="L126" s="141">
        <f t="shared" si="39"/>
        <v>0</v>
      </c>
      <c r="M126" s="309"/>
      <c r="N126" s="66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ht="15.0" customHeight="1">
      <c r="A127" s="310" t="s">
        <v>234</v>
      </c>
      <c r="B127" s="140" t="s">
        <v>235</v>
      </c>
      <c r="C127" s="127">
        <v>94.0</v>
      </c>
      <c r="D127" s="105">
        <v>14.5</v>
      </c>
      <c r="E127" s="106" t="s">
        <v>36</v>
      </c>
      <c r="F127" s="107">
        <v>6.0</v>
      </c>
      <c r="G127" s="108">
        <v>836.3636363636365</v>
      </c>
      <c r="H127" s="108">
        <v>1012.0000000000001</v>
      </c>
      <c r="I127" s="108">
        <f t="shared" si="37"/>
        <v>5018.181818</v>
      </c>
      <c r="J127" s="109">
        <v>0.0</v>
      </c>
      <c r="K127" s="110">
        <f t="shared" si="38"/>
        <v>0</v>
      </c>
      <c r="L127" s="141">
        <f t="shared" si="39"/>
        <v>0</v>
      </c>
      <c r="M127" s="309"/>
      <c r="N127" s="66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ht="15.0" customHeight="1">
      <c r="A128" s="310" t="s">
        <v>236</v>
      </c>
      <c r="B128" s="140" t="s">
        <v>237</v>
      </c>
      <c r="C128" s="127">
        <v>96.0</v>
      </c>
      <c r="D128" s="105">
        <v>14.5</v>
      </c>
      <c r="E128" s="106" t="s">
        <v>36</v>
      </c>
      <c r="F128" s="107">
        <v>6.0</v>
      </c>
      <c r="G128" s="108">
        <v>983.57</v>
      </c>
      <c r="H128" s="108">
        <v>1190.0</v>
      </c>
      <c r="I128" s="108">
        <f t="shared" si="37"/>
        <v>5901.42</v>
      </c>
      <c r="J128" s="109">
        <v>0.0</v>
      </c>
      <c r="K128" s="110">
        <f t="shared" si="38"/>
        <v>0</v>
      </c>
      <c r="L128" s="141">
        <f t="shared" si="39"/>
        <v>0</v>
      </c>
      <c r="M128" s="309"/>
      <c r="N128" s="66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ht="15.0" customHeight="1">
      <c r="A129" s="297"/>
      <c r="B129" s="166" t="s">
        <v>238</v>
      </c>
      <c r="C129" s="298"/>
      <c r="D129" s="260"/>
      <c r="E129" s="300"/>
      <c r="F129" s="301"/>
      <c r="G129" s="302"/>
      <c r="H129" s="302"/>
      <c r="I129" s="302"/>
      <c r="J129" s="303"/>
      <c r="K129" s="304"/>
      <c r="L129" s="305"/>
      <c r="M129" s="306"/>
      <c r="N129" s="66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ht="15.0" customHeight="1">
      <c r="A130" s="139" t="s">
        <v>239</v>
      </c>
      <c r="B130" s="140" t="s">
        <v>240</v>
      </c>
      <c r="C130" s="127">
        <v>92.0</v>
      </c>
      <c r="D130" s="105"/>
      <c r="E130" s="106" t="s">
        <v>36</v>
      </c>
      <c r="F130" s="107">
        <v>12.0</v>
      </c>
      <c r="G130" s="108">
        <v>372.7272727272728</v>
      </c>
      <c r="H130" s="108">
        <v>451.00000000000006</v>
      </c>
      <c r="I130" s="108">
        <f t="shared" ref="I130:I137" si="40">G130*F130</f>
        <v>4472.727273</v>
      </c>
      <c r="J130" s="109">
        <v>0.0</v>
      </c>
      <c r="K130" s="110">
        <f t="shared" ref="K130:K137" si="41">(I130*J130)+(M130*G130)</f>
        <v>0</v>
      </c>
      <c r="L130" s="141">
        <f t="shared" ref="L130:L137" si="42">K130*1.21</f>
        <v>0</v>
      </c>
      <c r="M130" s="309"/>
      <c r="N130" s="66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ht="15.0" customHeight="1">
      <c r="A131" s="139" t="s">
        <v>241</v>
      </c>
      <c r="B131" s="140" t="s">
        <v>242</v>
      </c>
      <c r="C131" s="127">
        <v>93.0</v>
      </c>
      <c r="D131" s="105">
        <v>14.7</v>
      </c>
      <c r="E131" s="106" t="s">
        <v>36</v>
      </c>
      <c r="F131" s="107">
        <v>12.0</v>
      </c>
      <c r="G131" s="108">
        <v>354.5454545454546</v>
      </c>
      <c r="H131" s="108">
        <v>429.00000000000006</v>
      </c>
      <c r="I131" s="108">
        <f t="shared" si="40"/>
        <v>4254.545455</v>
      </c>
      <c r="J131" s="109">
        <v>0.0</v>
      </c>
      <c r="K131" s="110">
        <f t="shared" si="41"/>
        <v>0</v>
      </c>
      <c r="L131" s="141">
        <f t="shared" si="42"/>
        <v>0</v>
      </c>
      <c r="M131" s="309"/>
      <c r="N131" s="66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ht="15.0" customHeight="1">
      <c r="A132" s="139" t="s">
        <v>243</v>
      </c>
      <c r="B132" s="140" t="s">
        <v>244</v>
      </c>
      <c r="C132" s="127">
        <v>92.0</v>
      </c>
      <c r="D132" s="105"/>
      <c r="E132" s="106" t="s">
        <v>33</v>
      </c>
      <c r="F132" s="107">
        <v>12.0</v>
      </c>
      <c r="G132" s="108">
        <v>354.5454545454546</v>
      </c>
      <c r="H132" s="108">
        <v>429.00000000000006</v>
      </c>
      <c r="I132" s="108">
        <f t="shared" si="40"/>
        <v>4254.545455</v>
      </c>
      <c r="J132" s="109">
        <v>0.0</v>
      </c>
      <c r="K132" s="110">
        <f t="shared" si="41"/>
        <v>0</v>
      </c>
      <c r="L132" s="141">
        <f t="shared" si="42"/>
        <v>0</v>
      </c>
      <c r="M132" s="309"/>
      <c r="N132" s="66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ht="15.0" customHeight="1">
      <c r="A133" s="139" t="s">
        <v>245</v>
      </c>
      <c r="B133" s="140" t="s">
        <v>246</v>
      </c>
      <c r="C133" s="127">
        <v>91.0</v>
      </c>
      <c r="D133" s="105">
        <v>15.2</v>
      </c>
      <c r="E133" s="106" t="s">
        <v>36</v>
      </c>
      <c r="F133" s="107">
        <v>12.0</v>
      </c>
      <c r="G133" s="108">
        <v>354.5454545454546</v>
      </c>
      <c r="H133" s="108">
        <v>429.00000000000006</v>
      </c>
      <c r="I133" s="108">
        <f t="shared" si="40"/>
        <v>4254.545455</v>
      </c>
      <c r="J133" s="109">
        <v>0.0</v>
      </c>
      <c r="K133" s="110">
        <f t="shared" si="41"/>
        <v>0</v>
      </c>
      <c r="L133" s="141">
        <f t="shared" si="42"/>
        <v>0</v>
      </c>
      <c r="M133" s="309"/>
      <c r="N133" s="66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ht="15.0" customHeight="1">
      <c r="A134" s="139" t="s">
        <v>247</v>
      </c>
      <c r="B134" s="140" t="s">
        <v>248</v>
      </c>
      <c r="C134" s="127">
        <v>93.0</v>
      </c>
      <c r="D134" s="105">
        <v>14.5</v>
      </c>
      <c r="E134" s="106" t="s">
        <v>36</v>
      </c>
      <c r="F134" s="107">
        <v>12.0</v>
      </c>
      <c r="G134" s="108">
        <v>390.909090909091</v>
      </c>
      <c r="H134" s="108">
        <v>473.00000000000006</v>
      </c>
      <c r="I134" s="108">
        <f t="shared" si="40"/>
        <v>4690.909091</v>
      </c>
      <c r="J134" s="109">
        <v>0.0</v>
      </c>
      <c r="K134" s="110">
        <f t="shared" si="41"/>
        <v>0</v>
      </c>
      <c r="L134" s="141">
        <f t="shared" si="42"/>
        <v>0</v>
      </c>
      <c r="M134" s="309"/>
      <c r="N134" s="66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ht="15.0" customHeight="1">
      <c r="A135" s="310" t="s">
        <v>249</v>
      </c>
      <c r="B135" s="140" t="s">
        <v>250</v>
      </c>
      <c r="C135" s="127">
        <v>94.0</v>
      </c>
      <c r="D135" s="105">
        <v>14.6</v>
      </c>
      <c r="E135" s="106" t="s">
        <v>36</v>
      </c>
      <c r="F135" s="107">
        <v>6.0</v>
      </c>
      <c r="G135" s="108">
        <v>681.818181818182</v>
      </c>
      <c r="H135" s="108">
        <v>825.0000000000001</v>
      </c>
      <c r="I135" s="108">
        <f t="shared" si="40"/>
        <v>4090.909091</v>
      </c>
      <c r="J135" s="109">
        <v>0.0</v>
      </c>
      <c r="K135" s="110">
        <f t="shared" si="41"/>
        <v>0</v>
      </c>
      <c r="L135" s="141">
        <f t="shared" si="42"/>
        <v>0</v>
      </c>
      <c r="M135" s="309"/>
      <c r="N135" s="66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ht="15.0" customHeight="1">
      <c r="A136" s="310" t="s">
        <v>251</v>
      </c>
      <c r="B136" s="140" t="s">
        <v>252</v>
      </c>
      <c r="C136" s="127">
        <v>95.0</v>
      </c>
      <c r="D136" s="105">
        <v>15.1</v>
      </c>
      <c r="E136" s="106" t="s">
        <v>36</v>
      </c>
      <c r="F136" s="107">
        <v>6.0</v>
      </c>
      <c r="G136" s="108">
        <v>772.7272727272729</v>
      </c>
      <c r="H136" s="108">
        <v>935.0000000000001</v>
      </c>
      <c r="I136" s="108">
        <f t="shared" si="40"/>
        <v>4636.363636</v>
      </c>
      <c r="J136" s="109">
        <v>0.0</v>
      </c>
      <c r="K136" s="110">
        <f t="shared" si="41"/>
        <v>0</v>
      </c>
      <c r="L136" s="141">
        <f t="shared" si="42"/>
        <v>0</v>
      </c>
      <c r="M136" s="309"/>
      <c r="N136" s="66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ht="15.0" customHeight="1">
      <c r="A137" s="139" t="s">
        <v>253</v>
      </c>
      <c r="B137" s="140" t="s">
        <v>254</v>
      </c>
      <c r="C137" s="127">
        <v>94.0</v>
      </c>
      <c r="D137" s="105"/>
      <c r="E137" s="106" t="s">
        <v>36</v>
      </c>
      <c r="F137" s="107">
        <v>3.0</v>
      </c>
      <c r="G137" s="108">
        <v>1327.2727272727275</v>
      </c>
      <c r="H137" s="108">
        <v>1606.0000000000002</v>
      </c>
      <c r="I137" s="108">
        <f t="shared" si="40"/>
        <v>3981.818182</v>
      </c>
      <c r="J137" s="109">
        <v>0.0</v>
      </c>
      <c r="K137" s="110">
        <f t="shared" si="41"/>
        <v>0</v>
      </c>
      <c r="L137" s="141">
        <f t="shared" si="42"/>
        <v>0</v>
      </c>
      <c r="M137" s="309"/>
      <c r="N137" s="66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ht="15.0" customHeight="1">
      <c r="A138" s="297"/>
      <c r="B138" s="166" t="s">
        <v>255</v>
      </c>
      <c r="C138" s="298"/>
      <c r="D138" s="299"/>
      <c r="E138" s="300"/>
      <c r="F138" s="301"/>
      <c r="G138" s="302"/>
      <c r="H138" s="302"/>
      <c r="I138" s="302"/>
      <c r="J138" s="303"/>
      <c r="K138" s="304"/>
      <c r="L138" s="305"/>
      <c r="M138" s="306"/>
      <c r="N138" s="66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ht="15.0" hidden="1" customHeight="1">
      <c r="A139" s="139"/>
      <c r="B139" s="140" t="s">
        <v>256</v>
      </c>
      <c r="C139" s="127"/>
      <c r="D139" s="105"/>
      <c r="E139" s="106" t="s">
        <v>33</v>
      </c>
      <c r="F139" s="107">
        <v>6.0</v>
      </c>
      <c r="G139" s="108">
        <v>172.72727272727275</v>
      </c>
      <c r="H139" s="108">
        <v>209.00000000000003</v>
      </c>
      <c r="I139" s="108">
        <f t="shared" ref="I139:I146" si="43">G139*F139</f>
        <v>1036.363636</v>
      </c>
      <c r="J139" s="109">
        <v>0.0</v>
      </c>
      <c r="K139" s="110">
        <f t="shared" ref="K139:K146" si="44">(I139*J139)+(M139*G139)</f>
        <v>0</v>
      </c>
      <c r="L139" s="141">
        <f t="shared" ref="L139:L146" si="45">K139*1.21</f>
        <v>0</v>
      </c>
      <c r="M139" s="309"/>
      <c r="N139" s="66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ht="15.0" hidden="1" customHeight="1">
      <c r="A140" s="139"/>
      <c r="B140" s="140" t="s">
        <v>257</v>
      </c>
      <c r="C140" s="127"/>
      <c r="D140" s="105"/>
      <c r="E140" s="106" t="s">
        <v>33</v>
      </c>
      <c r="F140" s="107">
        <v>6.0</v>
      </c>
      <c r="G140" s="108">
        <v>172.72727272727275</v>
      </c>
      <c r="H140" s="108">
        <v>209.00000000000003</v>
      </c>
      <c r="I140" s="108">
        <f t="shared" si="43"/>
        <v>1036.363636</v>
      </c>
      <c r="J140" s="109">
        <v>0.0</v>
      </c>
      <c r="K140" s="110">
        <f t="shared" si="44"/>
        <v>0</v>
      </c>
      <c r="L140" s="141">
        <f t="shared" si="45"/>
        <v>0</v>
      </c>
      <c r="M140" s="309"/>
      <c r="N140" s="66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ht="15.0" customHeight="1">
      <c r="A141" s="139" t="s">
        <v>258</v>
      </c>
      <c r="B141" s="140" t="s">
        <v>209</v>
      </c>
      <c r="C141" s="127"/>
      <c r="D141" s="105">
        <v>13.0</v>
      </c>
      <c r="E141" s="106" t="s">
        <v>36</v>
      </c>
      <c r="F141" s="107">
        <v>6.0</v>
      </c>
      <c r="G141" s="108">
        <v>172.72727272727275</v>
      </c>
      <c r="H141" s="108">
        <v>209.00000000000003</v>
      </c>
      <c r="I141" s="108">
        <f t="shared" si="43"/>
        <v>1036.363636</v>
      </c>
      <c r="J141" s="109">
        <v>0.0</v>
      </c>
      <c r="K141" s="110">
        <f t="shared" si="44"/>
        <v>0</v>
      </c>
      <c r="L141" s="141">
        <f t="shared" si="45"/>
        <v>0</v>
      </c>
      <c r="M141" s="309"/>
      <c r="N141" s="66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ht="15.0" customHeight="1">
      <c r="A142" s="139" t="s">
        <v>259</v>
      </c>
      <c r="B142" s="140" t="s">
        <v>260</v>
      </c>
      <c r="C142" s="127"/>
      <c r="D142" s="105">
        <v>13.0</v>
      </c>
      <c r="E142" s="106" t="s">
        <v>36</v>
      </c>
      <c r="F142" s="107">
        <v>6.0</v>
      </c>
      <c r="G142" s="108">
        <v>172.72727272727275</v>
      </c>
      <c r="H142" s="108">
        <v>209.00000000000003</v>
      </c>
      <c r="I142" s="108">
        <f t="shared" si="43"/>
        <v>1036.363636</v>
      </c>
      <c r="J142" s="109">
        <v>0.0</v>
      </c>
      <c r="K142" s="110">
        <f t="shared" si="44"/>
        <v>0</v>
      </c>
      <c r="L142" s="141">
        <f t="shared" si="45"/>
        <v>0</v>
      </c>
      <c r="M142" s="309"/>
      <c r="N142" s="66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ht="15.0" customHeight="1">
      <c r="A143" s="139" t="s">
        <v>261</v>
      </c>
      <c r="B143" s="140" t="s">
        <v>262</v>
      </c>
      <c r="C143" s="127"/>
      <c r="D143" s="105">
        <v>13.0</v>
      </c>
      <c r="E143" s="106" t="s">
        <v>33</v>
      </c>
      <c r="F143" s="107">
        <v>6.0</v>
      </c>
      <c r="G143" s="108">
        <v>218.1818181818182</v>
      </c>
      <c r="H143" s="108">
        <v>264.0</v>
      </c>
      <c r="I143" s="108">
        <f t="shared" si="43"/>
        <v>1309.090909</v>
      </c>
      <c r="J143" s="109">
        <v>0.0</v>
      </c>
      <c r="K143" s="110">
        <f t="shared" si="44"/>
        <v>0</v>
      </c>
      <c r="L143" s="141">
        <f t="shared" si="45"/>
        <v>0</v>
      </c>
      <c r="M143" s="309"/>
      <c r="N143" s="66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ht="15.0" customHeight="1">
      <c r="A144" s="139" t="s">
        <v>263</v>
      </c>
      <c r="B144" s="140" t="s">
        <v>264</v>
      </c>
      <c r="C144" s="127"/>
      <c r="D144" s="105">
        <v>13.0</v>
      </c>
      <c r="E144" s="106" t="s">
        <v>36</v>
      </c>
      <c r="F144" s="107">
        <v>6.0</v>
      </c>
      <c r="G144" s="108">
        <v>218.1818181818182</v>
      </c>
      <c r="H144" s="108">
        <v>264.0</v>
      </c>
      <c r="I144" s="108">
        <f t="shared" si="43"/>
        <v>1309.090909</v>
      </c>
      <c r="J144" s="109">
        <v>0.0</v>
      </c>
      <c r="K144" s="110">
        <f t="shared" si="44"/>
        <v>0</v>
      </c>
      <c r="L144" s="141">
        <f t="shared" si="45"/>
        <v>0</v>
      </c>
      <c r="M144" s="309"/>
      <c r="N144" s="66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ht="15.0" customHeight="1">
      <c r="A145" s="139" t="s">
        <v>265</v>
      </c>
      <c r="B145" s="140" t="s">
        <v>266</v>
      </c>
      <c r="C145" s="127"/>
      <c r="D145" s="105">
        <v>13.0</v>
      </c>
      <c r="E145" s="106" t="s">
        <v>36</v>
      </c>
      <c r="F145" s="107">
        <v>6.0</v>
      </c>
      <c r="G145" s="108">
        <v>218.1818181818182</v>
      </c>
      <c r="H145" s="108">
        <v>264.0</v>
      </c>
      <c r="I145" s="108">
        <f t="shared" si="43"/>
        <v>1309.090909</v>
      </c>
      <c r="J145" s="109">
        <v>0.0</v>
      </c>
      <c r="K145" s="110">
        <f t="shared" si="44"/>
        <v>0</v>
      </c>
      <c r="L145" s="141">
        <f t="shared" si="45"/>
        <v>0</v>
      </c>
      <c r="M145" s="309"/>
      <c r="N145" s="66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ht="15.0" customHeight="1">
      <c r="A146" s="139" t="s">
        <v>267</v>
      </c>
      <c r="B146" s="140" t="s">
        <v>268</v>
      </c>
      <c r="C146" s="187"/>
      <c r="D146" s="188">
        <v>13.0</v>
      </c>
      <c r="E146" s="106" t="s">
        <v>36</v>
      </c>
      <c r="F146" s="107">
        <v>6.0</v>
      </c>
      <c r="G146" s="108">
        <v>218.1818181818182</v>
      </c>
      <c r="H146" s="108">
        <v>264.0</v>
      </c>
      <c r="I146" s="108">
        <f t="shared" si="43"/>
        <v>1309.090909</v>
      </c>
      <c r="J146" s="109">
        <v>0.0</v>
      </c>
      <c r="K146" s="110">
        <f t="shared" si="44"/>
        <v>0</v>
      </c>
      <c r="L146" s="141">
        <f t="shared" si="45"/>
        <v>0</v>
      </c>
      <c r="M146" s="309"/>
      <c r="N146" s="311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ht="15.75" customHeight="1">
      <c r="A147" s="312"/>
      <c r="B147" s="313" t="s">
        <v>269</v>
      </c>
      <c r="C147" s="314"/>
      <c r="D147" s="315"/>
      <c r="E147" s="316"/>
      <c r="F147" s="317"/>
      <c r="G147" s="318"/>
      <c r="H147" s="318"/>
      <c r="I147" s="318"/>
      <c r="J147" s="319"/>
      <c r="K147" s="320"/>
      <c r="L147" s="266"/>
      <c r="M147" s="321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33"/>
      <c r="AB147" s="33"/>
    </row>
    <row r="148" ht="15.0" customHeight="1">
      <c r="A148" s="139"/>
      <c r="B148" s="140" t="s">
        <v>270</v>
      </c>
      <c r="C148" s="187"/>
      <c r="D148" s="188">
        <v>13.0</v>
      </c>
      <c r="E148" s="106" t="s">
        <v>36</v>
      </c>
      <c r="F148" s="107">
        <v>6.0</v>
      </c>
      <c r="G148" s="108">
        <v>218.1818181818182</v>
      </c>
      <c r="H148" s="108">
        <v>264.0</v>
      </c>
      <c r="I148" s="108">
        <f>G148*F148</f>
        <v>1309.090909</v>
      </c>
      <c r="J148" s="109">
        <v>0.0</v>
      </c>
      <c r="K148" s="110">
        <f>(I148*J148)+(M148*G148)</f>
        <v>0</v>
      </c>
      <c r="L148" s="141">
        <f>K148*1.21</f>
        <v>0</v>
      </c>
      <c r="M148" s="309"/>
      <c r="N148" s="311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ht="31.5" customHeight="1">
      <c r="A149" s="322"/>
      <c r="B149" s="323"/>
      <c r="C149" s="324"/>
      <c r="D149" s="325"/>
      <c r="E149" s="326"/>
      <c r="F149" s="327"/>
      <c r="G149" s="328"/>
      <c r="H149" s="328"/>
      <c r="I149" s="328"/>
      <c r="J149" s="329"/>
      <c r="K149" s="329"/>
      <c r="L149" s="330"/>
      <c r="M149" s="331"/>
      <c r="N149" s="78"/>
      <c r="O149" s="79"/>
    </row>
    <row r="150" ht="31.5" customHeight="1">
      <c r="A150" s="332"/>
      <c r="B150" s="333" t="s">
        <v>271</v>
      </c>
      <c r="C150" s="334"/>
      <c r="D150" s="335"/>
      <c r="E150" s="336"/>
      <c r="F150" s="337"/>
      <c r="G150" s="338"/>
      <c r="H150" s="338"/>
      <c r="I150" s="338"/>
      <c r="J150" s="339"/>
      <c r="K150" s="340"/>
      <c r="L150" s="341"/>
      <c r="M150" s="342"/>
      <c r="N150" s="78"/>
      <c r="O150" s="79"/>
    </row>
    <row r="151" ht="15.0" customHeight="1">
      <c r="A151" s="165"/>
      <c r="B151" s="166" t="s">
        <v>272</v>
      </c>
      <c r="C151" s="259"/>
      <c r="D151" s="299"/>
      <c r="E151" s="261"/>
      <c r="F151" s="262"/>
      <c r="G151" s="263"/>
      <c r="H151" s="263"/>
      <c r="I151" s="263"/>
      <c r="J151" s="264"/>
      <c r="K151" s="265"/>
      <c r="L151" s="266"/>
      <c r="M151" s="267"/>
      <c r="N151" s="66"/>
    </row>
    <row r="152" ht="15.0" customHeight="1">
      <c r="A152" s="268" t="s">
        <v>273</v>
      </c>
      <c r="B152" s="269" t="s">
        <v>274</v>
      </c>
      <c r="C152" s="270" t="s">
        <v>275</v>
      </c>
      <c r="D152" s="105">
        <v>12.0</v>
      </c>
      <c r="E152" s="271" t="s">
        <v>33</v>
      </c>
      <c r="F152" s="272">
        <v>6.0</v>
      </c>
      <c r="G152" s="273">
        <v>281.8181818181818</v>
      </c>
      <c r="H152" s="273">
        <v>341.0</v>
      </c>
      <c r="I152" s="273">
        <f t="shared" ref="I152:I163" si="46">G152*F152</f>
        <v>1690.909091</v>
      </c>
      <c r="J152" s="109">
        <v>0.0</v>
      </c>
      <c r="K152" s="275">
        <f t="shared" ref="K152:K163" si="47">(I152*J152)+(M152*G152)</f>
        <v>0</v>
      </c>
      <c r="L152" s="276">
        <f t="shared" ref="L152:L163" si="48">K152*1.21</f>
        <v>0</v>
      </c>
      <c r="M152" s="277"/>
      <c r="N152" s="66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ht="15.0" customHeight="1">
      <c r="A153" s="102" t="s">
        <v>276</v>
      </c>
      <c r="B153" s="103" t="s">
        <v>277</v>
      </c>
      <c r="C153" s="104" t="s">
        <v>105</v>
      </c>
      <c r="D153" s="105"/>
      <c r="E153" s="106" t="s">
        <v>36</v>
      </c>
      <c r="F153" s="107">
        <v>6.0</v>
      </c>
      <c r="G153" s="108">
        <v>281.8181818181818</v>
      </c>
      <c r="H153" s="108">
        <v>341.0</v>
      </c>
      <c r="I153" s="108">
        <f t="shared" si="46"/>
        <v>1690.909091</v>
      </c>
      <c r="J153" s="109">
        <v>0.0</v>
      </c>
      <c r="K153" s="110">
        <f t="shared" si="47"/>
        <v>0</v>
      </c>
      <c r="L153" s="111">
        <f t="shared" si="48"/>
        <v>0</v>
      </c>
      <c r="M153" s="114"/>
      <c r="N153" s="66"/>
    </row>
    <row r="154" ht="15.0" customHeight="1">
      <c r="A154" s="102" t="s">
        <v>278</v>
      </c>
      <c r="B154" s="103" t="s">
        <v>279</v>
      </c>
      <c r="C154" s="104" t="s">
        <v>280</v>
      </c>
      <c r="D154" s="105">
        <v>12.5</v>
      </c>
      <c r="E154" s="106" t="s">
        <v>33</v>
      </c>
      <c r="F154" s="107">
        <v>6.0</v>
      </c>
      <c r="G154" s="108">
        <v>235.4545454545455</v>
      </c>
      <c r="H154" s="108">
        <v>284.90000000000003</v>
      </c>
      <c r="I154" s="108">
        <f t="shared" si="46"/>
        <v>1412.727273</v>
      </c>
      <c r="J154" s="109">
        <v>0.0</v>
      </c>
      <c r="K154" s="110">
        <f t="shared" si="47"/>
        <v>0</v>
      </c>
      <c r="L154" s="111">
        <f t="shared" si="48"/>
        <v>0</v>
      </c>
      <c r="M154" s="114"/>
      <c r="N154" s="66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</row>
    <row r="155" ht="15.0" customHeight="1">
      <c r="A155" s="102" t="s">
        <v>281</v>
      </c>
      <c r="B155" s="103" t="s">
        <v>282</v>
      </c>
      <c r="C155" s="104"/>
      <c r="D155" s="105"/>
      <c r="E155" s="106" t="s">
        <v>33</v>
      </c>
      <c r="F155" s="107">
        <v>6.0</v>
      </c>
      <c r="G155" s="108">
        <v>235.4545454545455</v>
      </c>
      <c r="H155" s="108">
        <v>285.9</v>
      </c>
      <c r="I155" s="108">
        <f t="shared" si="46"/>
        <v>1412.727273</v>
      </c>
      <c r="J155" s="109">
        <v>0.0</v>
      </c>
      <c r="K155" s="110">
        <f t="shared" si="47"/>
        <v>0</v>
      </c>
      <c r="L155" s="111">
        <f t="shared" si="48"/>
        <v>0</v>
      </c>
      <c r="M155" s="114"/>
      <c r="N155" s="66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</row>
    <row r="156" ht="15.0" customHeight="1">
      <c r="A156" s="102" t="s">
        <v>283</v>
      </c>
      <c r="B156" s="103" t="s">
        <v>284</v>
      </c>
      <c r="C156" s="104"/>
      <c r="D156" s="105"/>
      <c r="E156" s="106" t="s">
        <v>33</v>
      </c>
      <c r="F156" s="107">
        <v>6.0</v>
      </c>
      <c r="G156" s="108">
        <v>235.4545454545455</v>
      </c>
      <c r="H156" s="108">
        <v>286.9</v>
      </c>
      <c r="I156" s="108">
        <f t="shared" si="46"/>
        <v>1412.727273</v>
      </c>
      <c r="J156" s="109">
        <v>0.0</v>
      </c>
      <c r="K156" s="110">
        <f t="shared" si="47"/>
        <v>0</v>
      </c>
      <c r="L156" s="111">
        <f t="shared" si="48"/>
        <v>0</v>
      </c>
      <c r="M156" s="114"/>
      <c r="N156" s="66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</row>
    <row r="157" ht="15.0" customHeight="1">
      <c r="A157" s="102" t="s">
        <v>285</v>
      </c>
      <c r="B157" s="103" t="s">
        <v>286</v>
      </c>
      <c r="C157" s="104"/>
      <c r="D157" s="105">
        <v>12.5</v>
      </c>
      <c r="E157" s="106" t="s">
        <v>36</v>
      </c>
      <c r="F157" s="107">
        <v>6.0</v>
      </c>
      <c r="G157" s="108">
        <v>235.4545454545455</v>
      </c>
      <c r="H157" s="108">
        <v>284.90000000000003</v>
      </c>
      <c r="I157" s="108">
        <f t="shared" si="46"/>
        <v>1412.727273</v>
      </c>
      <c r="J157" s="109">
        <v>0.0</v>
      </c>
      <c r="K157" s="110">
        <f t="shared" si="47"/>
        <v>0</v>
      </c>
      <c r="L157" s="111">
        <f t="shared" si="48"/>
        <v>0</v>
      </c>
      <c r="M157" s="114"/>
      <c r="N157" s="66"/>
    </row>
    <row r="158" ht="15.0" customHeight="1">
      <c r="A158" s="102" t="s">
        <v>287</v>
      </c>
      <c r="B158" s="103" t="s">
        <v>288</v>
      </c>
      <c r="C158" s="104" t="s">
        <v>105</v>
      </c>
      <c r="D158" s="105"/>
      <c r="E158" s="106" t="s">
        <v>33</v>
      </c>
      <c r="F158" s="107">
        <v>6.0</v>
      </c>
      <c r="G158" s="108">
        <v>254.54545454545456</v>
      </c>
      <c r="H158" s="108">
        <v>308.0</v>
      </c>
      <c r="I158" s="108">
        <f t="shared" si="46"/>
        <v>1527.272727</v>
      </c>
      <c r="J158" s="109">
        <v>0.0</v>
      </c>
      <c r="K158" s="110">
        <f t="shared" si="47"/>
        <v>0</v>
      </c>
      <c r="L158" s="111">
        <f t="shared" si="48"/>
        <v>0</v>
      </c>
      <c r="M158" s="114"/>
      <c r="N158" s="66"/>
    </row>
    <row r="159" ht="15.0" customHeight="1">
      <c r="A159" s="102" t="s">
        <v>289</v>
      </c>
      <c r="B159" s="103" t="s">
        <v>290</v>
      </c>
      <c r="C159" s="104" t="s">
        <v>105</v>
      </c>
      <c r="D159" s="105"/>
      <c r="E159" s="106" t="s">
        <v>33</v>
      </c>
      <c r="F159" s="107">
        <v>6.0</v>
      </c>
      <c r="G159" s="108">
        <v>477.2727272727273</v>
      </c>
      <c r="H159" s="108">
        <v>577.5</v>
      </c>
      <c r="I159" s="108">
        <f t="shared" si="46"/>
        <v>2863.636364</v>
      </c>
      <c r="J159" s="109">
        <v>0.0</v>
      </c>
      <c r="K159" s="110">
        <f t="shared" si="47"/>
        <v>0</v>
      </c>
      <c r="L159" s="111">
        <f t="shared" si="48"/>
        <v>0</v>
      </c>
      <c r="M159" s="114"/>
      <c r="N159" s="66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</row>
    <row r="160" ht="15.0" customHeight="1">
      <c r="A160" s="102" t="s">
        <v>291</v>
      </c>
      <c r="B160" s="103" t="s">
        <v>292</v>
      </c>
      <c r="C160" s="343" t="s">
        <v>293</v>
      </c>
      <c r="D160" s="105">
        <v>14.5</v>
      </c>
      <c r="E160" s="106" t="s">
        <v>33</v>
      </c>
      <c r="F160" s="107">
        <v>6.0</v>
      </c>
      <c r="G160" s="108">
        <v>700.0000000000001</v>
      </c>
      <c r="H160" s="108">
        <v>847.0000000000001</v>
      </c>
      <c r="I160" s="108">
        <f t="shared" si="46"/>
        <v>4200</v>
      </c>
      <c r="J160" s="109">
        <v>0.0</v>
      </c>
      <c r="K160" s="110">
        <f t="shared" si="47"/>
        <v>0</v>
      </c>
      <c r="L160" s="111">
        <f t="shared" si="48"/>
        <v>0</v>
      </c>
      <c r="M160" s="114"/>
      <c r="N160" s="66"/>
    </row>
    <row r="161" ht="15.0" customHeight="1">
      <c r="A161" s="102" t="s">
        <v>294</v>
      </c>
      <c r="B161" s="103" t="s">
        <v>295</v>
      </c>
      <c r="C161" s="104" t="s">
        <v>296</v>
      </c>
      <c r="D161" s="105"/>
      <c r="E161" s="106" t="s">
        <v>36</v>
      </c>
      <c r="F161" s="107">
        <v>6.0</v>
      </c>
      <c r="G161" s="108">
        <v>359.0909090909091</v>
      </c>
      <c r="H161" s="108">
        <v>434.50000000000006</v>
      </c>
      <c r="I161" s="108">
        <f t="shared" si="46"/>
        <v>2154.545455</v>
      </c>
      <c r="J161" s="109">
        <v>0.0</v>
      </c>
      <c r="K161" s="110">
        <f t="shared" si="47"/>
        <v>0</v>
      </c>
      <c r="L161" s="111">
        <f t="shared" si="48"/>
        <v>0</v>
      </c>
      <c r="M161" s="114"/>
      <c r="N161" s="66"/>
    </row>
    <row r="162" ht="15.0" customHeight="1">
      <c r="A162" s="102" t="s">
        <v>297</v>
      </c>
      <c r="B162" s="103" t="s">
        <v>298</v>
      </c>
      <c r="C162" s="104" t="s">
        <v>299</v>
      </c>
      <c r="D162" s="105"/>
      <c r="E162" s="106" t="s">
        <v>36</v>
      </c>
      <c r="F162" s="107">
        <v>6.0</v>
      </c>
      <c r="G162" s="108">
        <v>681.818181818182</v>
      </c>
      <c r="H162" s="108">
        <v>825.0000000000001</v>
      </c>
      <c r="I162" s="108">
        <f t="shared" si="46"/>
        <v>4090.909091</v>
      </c>
      <c r="J162" s="109">
        <v>0.0</v>
      </c>
      <c r="K162" s="110">
        <f t="shared" si="47"/>
        <v>0</v>
      </c>
      <c r="L162" s="111">
        <f t="shared" si="48"/>
        <v>0</v>
      </c>
      <c r="M162" s="114"/>
      <c r="N162" s="66"/>
    </row>
    <row r="163" ht="16.5" customHeight="1">
      <c r="A163" s="154" t="s">
        <v>300</v>
      </c>
      <c r="B163" s="155" t="s">
        <v>301</v>
      </c>
      <c r="C163" s="156"/>
      <c r="D163" s="105"/>
      <c r="E163" s="158" t="s">
        <v>80</v>
      </c>
      <c r="F163" s="159">
        <v>6.0</v>
      </c>
      <c r="G163" s="160">
        <v>518.1818181818182</v>
      </c>
      <c r="H163" s="160">
        <v>627.0</v>
      </c>
      <c r="I163" s="160">
        <f t="shared" si="46"/>
        <v>3109.090909</v>
      </c>
      <c r="J163" s="161">
        <v>0.0</v>
      </c>
      <c r="K163" s="162">
        <f t="shared" si="47"/>
        <v>0</v>
      </c>
      <c r="L163" s="163">
        <f t="shared" si="48"/>
        <v>0</v>
      </c>
      <c r="M163" s="164"/>
      <c r="N163" s="66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ht="15.0" customHeight="1">
      <c r="A164" s="165"/>
      <c r="B164" s="166" t="s">
        <v>302</v>
      </c>
      <c r="C164" s="259"/>
      <c r="D164" s="299"/>
      <c r="E164" s="261"/>
      <c r="F164" s="262"/>
      <c r="G164" s="263"/>
      <c r="H164" s="263"/>
      <c r="I164" s="263"/>
      <c r="J164" s="264"/>
      <c r="K164" s="265"/>
      <c r="L164" s="266"/>
      <c r="M164" s="267"/>
      <c r="N164" s="66"/>
    </row>
    <row r="165" ht="15.0" customHeight="1">
      <c r="A165" s="278"/>
      <c r="B165" s="92" t="s">
        <v>303</v>
      </c>
      <c r="C165" s="93"/>
      <c r="D165" s="117"/>
      <c r="E165" s="280"/>
      <c r="F165" s="281"/>
      <c r="G165" s="282"/>
      <c r="H165" s="282"/>
      <c r="I165" s="282"/>
      <c r="J165" s="344"/>
      <c r="K165" s="284"/>
      <c r="L165" s="285"/>
      <c r="M165" s="124"/>
      <c r="N165" s="66"/>
    </row>
    <row r="166" ht="15.0" customHeight="1">
      <c r="A166" s="102" t="s">
        <v>304</v>
      </c>
      <c r="B166" s="103" t="s">
        <v>305</v>
      </c>
      <c r="C166" s="104"/>
      <c r="D166" s="105"/>
      <c r="E166" s="106" t="s">
        <v>33</v>
      </c>
      <c r="F166" s="107">
        <v>6.0</v>
      </c>
      <c r="G166" s="108">
        <v>259.0909090909091</v>
      </c>
      <c r="H166" s="108">
        <v>313.5</v>
      </c>
      <c r="I166" s="108">
        <f t="shared" ref="I166:I173" si="49">G166*F166</f>
        <v>1554.545455</v>
      </c>
      <c r="J166" s="109">
        <v>0.0</v>
      </c>
      <c r="K166" s="110">
        <f t="shared" ref="K166:K173" si="50">(I166*J166)+(M166*G166)</f>
        <v>0</v>
      </c>
      <c r="L166" s="111">
        <f t="shared" ref="L166:L173" si="51">K166*1.21</f>
        <v>0</v>
      </c>
      <c r="M166" s="114"/>
      <c r="N166" s="66"/>
    </row>
    <row r="167" ht="15.0" hidden="1" customHeight="1">
      <c r="A167" s="102" t="s">
        <v>306</v>
      </c>
      <c r="B167" s="103" t="s">
        <v>307</v>
      </c>
      <c r="C167" s="104"/>
      <c r="D167" s="105"/>
      <c r="E167" s="106" t="s">
        <v>33</v>
      </c>
      <c r="F167" s="107">
        <v>6.0</v>
      </c>
      <c r="G167" s="108">
        <v>259.0909090909091</v>
      </c>
      <c r="H167" s="108">
        <v>313.5</v>
      </c>
      <c r="I167" s="108">
        <f t="shared" si="49"/>
        <v>1554.545455</v>
      </c>
      <c r="J167" s="109">
        <v>0.0</v>
      </c>
      <c r="K167" s="110">
        <f t="shared" si="50"/>
        <v>0</v>
      </c>
      <c r="L167" s="111">
        <f t="shared" si="51"/>
        <v>0</v>
      </c>
      <c r="M167" s="114"/>
      <c r="N167" s="66"/>
    </row>
    <row r="168" ht="15.0" customHeight="1">
      <c r="A168" s="102" t="s">
        <v>308</v>
      </c>
      <c r="B168" s="103" t="s">
        <v>309</v>
      </c>
      <c r="C168" s="104"/>
      <c r="D168" s="105"/>
      <c r="E168" s="106" t="s">
        <v>33</v>
      </c>
      <c r="F168" s="107">
        <v>6.0</v>
      </c>
      <c r="G168" s="108">
        <v>259.0909090909091</v>
      </c>
      <c r="H168" s="108">
        <v>313.5</v>
      </c>
      <c r="I168" s="108">
        <f t="shared" si="49"/>
        <v>1554.545455</v>
      </c>
      <c r="J168" s="109">
        <v>0.0</v>
      </c>
      <c r="K168" s="110">
        <f t="shared" si="50"/>
        <v>0</v>
      </c>
      <c r="L168" s="111">
        <f t="shared" si="51"/>
        <v>0</v>
      </c>
      <c r="M168" s="114"/>
      <c r="N168" s="66"/>
    </row>
    <row r="169" ht="15.0" customHeight="1">
      <c r="A169" s="102"/>
      <c r="B169" s="103" t="s">
        <v>310</v>
      </c>
      <c r="C169" s="104"/>
      <c r="D169" s="105"/>
      <c r="E169" s="106" t="s">
        <v>33</v>
      </c>
      <c r="F169" s="107">
        <v>6.0</v>
      </c>
      <c r="G169" s="108">
        <v>259.0909090909091</v>
      </c>
      <c r="H169" s="108">
        <v>313.5</v>
      </c>
      <c r="I169" s="108">
        <f t="shared" si="49"/>
        <v>1554.545455</v>
      </c>
      <c r="J169" s="109">
        <v>0.0</v>
      </c>
      <c r="K169" s="110">
        <f t="shared" si="50"/>
        <v>0</v>
      </c>
      <c r="L169" s="111">
        <f t="shared" si="51"/>
        <v>0</v>
      </c>
      <c r="M169" s="114"/>
      <c r="N169" s="66"/>
    </row>
    <row r="170" ht="15.0" customHeight="1">
      <c r="A170" s="102" t="s">
        <v>311</v>
      </c>
      <c r="B170" s="103" t="s">
        <v>312</v>
      </c>
      <c r="C170" s="104"/>
      <c r="D170" s="105"/>
      <c r="E170" s="106" t="s">
        <v>33</v>
      </c>
      <c r="F170" s="107">
        <v>6.0</v>
      </c>
      <c r="G170" s="108">
        <v>259.0909090909091</v>
      </c>
      <c r="H170" s="108">
        <v>313.5</v>
      </c>
      <c r="I170" s="108">
        <f t="shared" si="49"/>
        <v>1554.545455</v>
      </c>
      <c r="J170" s="109">
        <v>0.0</v>
      </c>
      <c r="K170" s="110">
        <f t="shared" si="50"/>
        <v>0</v>
      </c>
      <c r="L170" s="111">
        <f t="shared" si="51"/>
        <v>0</v>
      </c>
      <c r="M170" s="114"/>
      <c r="N170" s="66"/>
    </row>
    <row r="171" ht="15.0" customHeight="1">
      <c r="A171" s="102" t="s">
        <v>313</v>
      </c>
      <c r="B171" s="103" t="s">
        <v>314</v>
      </c>
      <c r="C171" s="104"/>
      <c r="D171" s="105"/>
      <c r="E171" s="106" t="s">
        <v>33</v>
      </c>
      <c r="F171" s="107">
        <v>6.0</v>
      </c>
      <c r="G171" s="108">
        <v>180.9090909090909</v>
      </c>
      <c r="H171" s="108">
        <v>218.9</v>
      </c>
      <c r="I171" s="108">
        <f t="shared" si="49"/>
        <v>1085.454545</v>
      </c>
      <c r="J171" s="109">
        <v>0.0</v>
      </c>
      <c r="K171" s="110">
        <f t="shared" si="50"/>
        <v>0</v>
      </c>
      <c r="L171" s="111">
        <f t="shared" si="51"/>
        <v>0</v>
      </c>
      <c r="M171" s="114"/>
      <c r="N171" s="66"/>
    </row>
    <row r="172" ht="15.0" customHeight="1">
      <c r="A172" s="102" t="s">
        <v>315</v>
      </c>
      <c r="B172" s="103" t="s">
        <v>316</v>
      </c>
      <c r="C172" s="104"/>
      <c r="D172" s="105"/>
      <c r="E172" s="106" t="s">
        <v>33</v>
      </c>
      <c r="F172" s="107">
        <v>6.0</v>
      </c>
      <c r="G172" s="108">
        <v>218.1818181818182</v>
      </c>
      <c r="H172" s="108">
        <v>264.0</v>
      </c>
      <c r="I172" s="108">
        <f t="shared" si="49"/>
        <v>1309.090909</v>
      </c>
      <c r="J172" s="109">
        <v>0.0</v>
      </c>
      <c r="K172" s="110">
        <f t="shared" si="50"/>
        <v>0</v>
      </c>
      <c r="L172" s="111">
        <f t="shared" si="51"/>
        <v>0</v>
      </c>
      <c r="M172" s="114"/>
      <c r="N172" s="66"/>
    </row>
    <row r="173" ht="15.0" customHeight="1">
      <c r="A173" s="102"/>
      <c r="B173" s="103" t="s">
        <v>317</v>
      </c>
      <c r="C173" s="104"/>
      <c r="D173" s="105"/>
      <c r="E173" s="106" t="s">
        <v>33</v>
      </c>
      <c r="F173" s="107">
        <v>6.0</v>
      </c>
      <c r="G173" s="108">
        <v>259.0909090909091</v>
      </c>
      <c r="H173" s="108">
        <v>313.5</v>
      </c>
      <c r="I173" s="108">
        <f t="shared" si="49"/>
        <v>1554.545455</v>
      </c>
      <c r="J173" s="109">
        <v>0.0</v>
      </c>
      <c r="K173" s="110">
        <f t="shared" si="50"/>
        <v>0</v>
      </c>
      <c r="L173" s="111">
        <f t="shared" si="51"/>
        <v>0</v>
      </c>
      <c r="M173" s="114"/>
      <c r="N173" s="66"/>
    </row>
    <row r="174" ht="15.0" customHeight="1">
      <c r="A174" s="102"/>
      <c r="B174" s="92" t="s">
        <v>318</v>
      </c>
      <c r="C174" s="116"/>
      <c r="D174" s="117"/>
      <c r="E174" s="118"/>
      <c r="F174" s="119"/>
      <c r="G174" s="120"/>
      <c r="H174" s="120"/>
      <c r="I174" s="120"/>
      <c r="J174" s="121"/>
      <c r="K174" s="122"/>
      <c r="L174" s="123"/>
      <c r="M174" s="124"/>
      <c r="N174" s="66"/>
    </row>
    <row r="175" ht="16.5" customHeight="1">
      <c r="A175" s="102" t="s">
        <v>319</v>
      </c>
      <c r="B175" s="103" t="s">
        <v>320</v>
      </c>
      <c r="C175" s="104"/>
      <c r="D175" s="105"/>
      <c r="E175" s="106" t="s">
        <v>33</v>
      </c>
      <c r="F175" s="107">
        <v>6.0</v>
      </c>
      <c r="G175" s="108">
        <v>300.00000000000006</v>
      </c>
      <c r="H175" s="108">
        <v>363.00000000000006</v>
      </c>
      <c r="I175" s="108">
        <f t="shared" ref="I175:I181" si="52">G175*F175</f>
        <v>1800</v>
      </c>
      <c r="J175" s="109">
        <v>0.0</v>
      </c>
      <c r="K175" s="110">
        <f t="shared" ref="K175:K181" si="53">(I175*J175)+(M175*G175)</f>
        <v>0</v>
      </c>
      <c r="L175" s="141">
        <f t="shared" ref="L175:L181" si="54">K175*1.21</f>
        <v>0</v>
      </c>
      <c r="M175" s="345"/>
      <c r="N175" s="66"/>
    </row>
    <row r="176" ht="15.0" customHeight="1">
      <c r="A176" s="102" t="s">
        <v>321</v>
      </c>
      <c r="B176" s="103" t="s">
        <v>322</v>
      </c>
      <c r="C176" s="104"/>
      <c r="D176" s="105"/>
      <c r="E176" s="106" t="s">
        <v>33</v>
      </c>
      <c r="F176" s="107">
        <v>6.0</v>
      </c>
      <c r="G176" s="108">
        <v>554.5454545454546</v>
      </c>
      <c r="H176" s="108">
        <v>671.0</v>
      </c>
      <c r="I176" s="108">
        <f t="shared" si="52"/>
        <v>3327.272727</v>
      </c>
      <c r="J176" s="109">
        <v>0.0</v>
      </c>
      <c r="K176" s="110">
        <f t="shared" si="53"/>
        <v>0</v>
      </c>
      <c r="L176" s="141">
        <f t="shared" si="54"/>
        <v>0</v>
      </c>
      <c r="M176" s="345"/>
      <c r="N176" s="66"/>
    </row>
    <row r="177" ht="15.0" customHeight="1">
      <c r="A177" s="102" t="s">
        <v>323</v>
      </c>
      <c r="B177" s="103" t="s">
        <v>324</v>
      </c>
      <c r="C177" s="104" t="s">
        <v>325</v>
      </c>
      <c r="D177" s="105"/>
      <c r="E177" s="106" t="s">
        <v>33</v>
      </c>
      <c r="F177" s="107">
        <v>6.0</v>
      </c>
      <c r="G177" s="108">
        <v>640.909090909091</v>
      </c>
      <c r="H177" s="108">
        <v>775.5000000000001</v>
      </c>
      <c r="I177" s="108">
        <f t="shared" si="52"/>
        <v>3845.454545</v>
      </c>
      <c r="J177" s="109">
        <v>0.0</v>
      </c>
      <c r="K177" s="110">
        <f t="shared" si="53"/>
        <v>0</v>
      </c>
      <c r="L177" s="141">
        <f t="shared" si="54"/>
        <v>0</v>
      </c>
      <c r="M177" s="345"/>
      <c r="N177" s="66"/>
    </row>
    <row r="178" ht="15.0" customHeight="1">
      <c r="A178" s="102"/>
      <c r="B178" s="103" t="s">
        <v>326</v>
      </c>
      <c r="C178" s="104"/>
      <c r="D178" s="105"/>
      <c r="E178" s="106" t="s">
        <v>33</v>
      </c>
      <c r="F178" s="107">
        <v>6.0</v>
      </c>
      <c r="G178" s="108">
        <v>1290.9090909090912</v>
      </c>
      <c r="H178" s="108">
        <v>1562.0000000000002</v>
      </c>
      <c r="I178" s="108">
        <f t="shared" si="52"/>
        <v>7745.454545</v>
      </c>
      <c r="J178" s="109">
        <v>0.0</v>
      </c>
      <c r="K178" s="110">
        <f t="shared" si="53"/>
        <v>0</v>
      </c>
      <c r="L178" s="141">
        <f t="shared" si="54"/>
        <v>0</v>
      </c>
      <c r="M178" s="345"/>
      <c r="N178" s="66"/>
    </row>
    <row r="179" ht="15.0" customHeight="1">
      <c r="A179" s="102"/>
      <c r="B179" s="103" t="s">
        <v>327</v>
      </c>
      <c r="C179" s="104" t="s">
        <v>328</v>
      </c>
      <c r="D179" s="105"/>
      <c r="E179" s="106" t="s">
        <v>33</v>
      </c>
      <c r="F179" s="107">
        <v>6.0</v>
      </c>
      <c r="G179" s="108">
        <v>645.4545454545456</v>
      </c>
      <c r="H179" s="108">
        <v>781.0000000000001</v>
      </c>
      <c r="I179" s="108">
        <f t="shared" si="52"/>
        <v>3872.727273</v>
      </c>
      <c r="J179" s="109">
        <v>0.0</v>
      </c>
      <c r="K179" s="110">
        <f t="shared" si="53"/>
        <v>0</v>
      </c>
      <c r="L179" s="141">
        <f t="shared" si="54"/>
        <v>0</v>
      </c>
      <c r="M179" s="345"/>
      <c r="N179" s="66"/>
    </row>
    <row r="180" ht="15.0" customHeight="1">
      <c r="A180" s="102"/>
      <c r="B180" s="103" t="s">
        <v>329</v>
      </c>
      <c r="C180" s="104"/>
      <c r="D180" s="105"/>
      <c r="E180" s="106" t="s">
        <v>33</v>
      </c>
      <c r="F180" s="107">
        <v>6.0</v>
      </c>
      <c r="G180" s="108">
        <v>1290.9090909090912</v>
      </c>
      <c r="H180" s="108">
        <v>1562.0000000000002</v>
      </c>
      <c r="I180" s="108">
        <f t="shared" si="52"/>
        <v>7745.454545</v>
      </c>
      <c r="J180" s="109">
        <v>0.0</v>
      </c>
      <c r="K180" s="110">
        <f t="shared" si="53"/>
        <v>0</v>
      </c>
      <c r="L180" s="141">
        <f t="shared" si="54"/>
        <v>0</v>
      </c>
      <c r="M180" s="345"/>
      <c r="N180" s="66"/>
    </row>
    <row r="181" ht="15.0" customHeight="1">
      <c r="A181" s="154"/>
      <c r="B181" s="155" t="s">
        <v>330</v>
      </c>
      <c r="C181" s="156" t="s">
        <v>331</v>
      </c>
      <c r="D181" s="188"/>
      <c r="E181" s="158" t="s">
        <v>33</v>
      </c>
      <c r="F181" s="159">
        <v>6.0</v>
      </c>
      <c r="G181" s="160">
        <v>554.5454545454546</v>
      </c>
      <c r="H181" s="160">
        <v>671.0</v>
      </c>
      <c r="I181" s="160">
        <f t="shared" si="52"/>
        <v>3327.272727</v>
      </c>
      <c r="J181" s="161">
        <v>0.0</v>
      </c>
      <c r="K181" s="162">
        <f t="shared" si="53"/>
        <v>0</v>
      </c>
      <c r="L181" s="346">
        <f t="shared" si="54"/>
        <v>0</v>
      </c>
      <c r="M181" s="347"/>
      <c r="N181" s="66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ht="31.5" customHeight="1">
      <c r="A182" s="348"/>
      <c r="B182" s="349"/>
      <c r="C182" s="350"/>
      <c r="D182" s="325"/>
      <c r="E182" s="351"/>
      <c r="F182" s="352"/>
      <c r="G182" s="353"/>
      <c r="H182" s="353"/>
      <c r="I182" s="353"/>
      <c r="J182" s="354"/>
      <c r="K182" s="355"/>
      <c r="L182" s="356"/>
      <c r="M182" s="357"/>
      <c r="N182" s="66"/>
    </row>
    <row r="183" ht="31.5" customHeight="1">
      <c r="A183" s="332"/>
      <c r="B183" s="333" t="s">
        <v>332</v>
      </c>
      <c r="C183" s="334"/>
      <c r="D183" s="335"/>
      <c r="E183" s="358"/>
      <c r="F183" s="359"/>
      <c r="G183" s="360"/>
      <c r="H183" s="360"/>
      <c r="I183" s="360"/>
      <c r="J183" s="361"/>
      <c r="K183" s="362"/>
      <c r="L183" s="341"/>
      <c r="M183" s="342"/>
      <c r="N183" s="66"/>
    </row>
    <row r="184" ht="15.0" customHeight="1">
      <c r="A184" s="165"/>
      <c r="B184" s="166" t="s">
        <v>333</v>
      </c>
      <c r="C184" s="259"/>
      <c r="D184" s="299"/>
      <c r="E184" s="261"/>
      <c r="F184" s="262"/>
      <c r="G184" s="263"/>
      <c r="H184" s="263"/>
      <c r="I184" s="263"/>
      <c r="J184" s="264"/>
      <c r="K184" s="265"/>
      <c r="L184" s="266"/>
      <c r="M184" s="267"/>
      <c r="N184" s="66"/>
    </row>
    <row r="185" ht="15.0" customHeight="1" outlineLevel="1">
      <c r="A185" s="268" t="s">
        <v>334</v>
      </c>
      <c r="B185" s="269" t="s">
        <v>335</v>
      </c>
      <c r="C185" s="270"/>
      <c r="D185" s="105">
        <v>13.0</v>
      </c>
      <c r="E185" s="271" t="s">
        <v>33</v>
      </c>
      <c r="F185" s="272">
        <v>6.0</v>
      </c>
      <c r="G185" s="363">
        <v>195.4545454545455</v>
      </c>
      <c r="H185" s="363">
        <v>236.50000000000003</v>
      </c>
      <c r="I185" s="273">
        <f t="shared" ref="I185:I202" si="55">G185*F185</f>
        <v>1172.727273</v>
      </c>
      <c r="J185" s="109">
        <v>0.0</v>
      </c>
      <c r="K185" s="275">
        <f t="shared" ref="K185:K202" si="56">(I185*J185)+(M185*G185)</f>
        <v>0</v>
      </c>
      <c r="L185" s="276">
        <f t="shared" ref="L185:L202" si="57">K185*1.21</f>
        <v>0</v>
      </c>
      <c r="M185" s="364"/>
      <c r="N185" s="66"/>
    </row>
    <row r="186" ht="15.0" customHeight="1" outlineLevel="1">
      <c r="A186" s="102" t="s">
        <v>336</v>
      </c>
      <c r="B186" s="103" t="s">
        <v>337</v>
      </c>
      <c r="C186" s="270"/>
      <c r="D186" s="105">
        <v>14.5</v>
      </c>
      <c r="E186" s="106" t="s">
        <v>36</v>
      </c>
      <c r="F186" s="107">
        <v>6.0</v>
      </c>
      <c r="G186" s="108">
        <v>195.4545454545455</v>
      </c>
      <c r="H186" s="108">
        <v>236.50000000000003</v>
      </c>
      <c r="I186" s="108">
        <f t="shared" si="55"/>
        <v>1172.727273</v>
      </c>
      <c r="J186" s="109">
        <v>0.0</v>
      </c>
      <c r="K186" s="110">
        <f t="shared" si="56"/>
        <v>0</v>
      </c>
      <c r="L186" s="111">
        <f t="shared" si="57"/>
        <v>0</v>
      </c>
      <c r="M186" s="114"/>
      <c r="N186" s="66"/>
    </row>
    <row r="187" ht="15.75" customHeight="1">
      <c r="A187" s="102" t="s">
        <v>338</v>
      </c>
      <c r="B187" s="103" t="s">
        <v>339</v>
      </c>
      <c r="C187" s="270"/>
      <c r="D187" s="105">
        <v>14.5</v>
      </c>
      <c r="E187" s="106" t="s">
        <v>36</v>
      </c>
      <c r="F187" s="107">
        <v>6.0</v>
      </c>
      <c r="G187" s="108">
        <v>195.4545454545455</v>
      </c>
      <c r="H187" s="108">
        <v>236.50000000000003</v>
      </c>
      <c r="I187" s="108">
        <f t="shared" si="55"/>
        <v>1172.727273</v>
      </c>
      <c r="J187" s="109">
        <v>0.0</v>
      </c>
      <c r="K187" s="110">
        <f t="shared" si="56"/>
        <v>0</v>
      </c>
      <c r="L187" s="111">
        <f t="shared" si="57"/>
        <v>0</v>
      </c>
      <c r="M187" s="114"/>
      <c r="N187" s="66"/>
    </row>
    <row r="188" ht="15.0" hidden="1" customHeight="1">
      <c r="A188" s="102" t="s">
        <v>340</v>
      </c>
      <c r="B188" s="103" t="s">
        <v>341</v>
      </c>
      <c r="C188" s="270"/>
      <c r="D188" s="105">
        <v>14.0</v>
      </c>
      <c r="E188" s="106" t="s">
        <v>36</v>
      </c>
      <c r="F188" s="107">
        <v>6.0</v>
      </c>
      <c r="G188" s="108">
        <v>345.4545454545455</v>
      </c>
      <c r="H188" s="108">
        <v>418.00000000000006</v>
      </c>
      <c r="I188" s="108">
        <f t="shared" si="55"/>
        <v>2072.727273</v>
      </c>
      <c r="J188" s="109">
        <v>0.0</v>
      </c>
      <c r="K188" s="110">
        <f t="shared" si="56"/>
        <v>0</v>
      </c>
      <c r="L188" s="111">
        <f t="shared" si="57"/>
        <v>0</v>
      </c>
      <c r="M188" s="114"/>
      <c r="N188" s="115"/>
      <c r="O188" s="33"/>
      <c r="P188" s="33"/>
      <c r="Q188" s="33"/>
      <c r="R188" s="33"/>
      <c r="S188" s="33"/>
      <c r="T188" s="10"/>
      <c r="U188" s="10"/>
      <c r="V188" s="10"/>
      <c r="W188" s="10"/>
      <c r="X188" s="10"/>
      <c r="Y188" s="10"/>
      <c r="Z188" s="10"/>
      <c r="AA188" s="10"/>
      <c r="AB188" s="10"/>
    </row>
    <row r="189" ht="15.0" customHeight="1">
      <c r="A189" s="365" t="s">
        <v>342</v>
      </c>
      <c r="B189" s="103" t="s">
        <v>343</v>
      </c>
      <c r="C189" s="270"/>
      <c r="D189" s="105"/>
      <c r="E189" s="106" t="s">
        <v>36</v>
      </c>
      <c r="F189" s="107">
        <v>6.0</v>
      </c>
      <c r="G189" s="108">
        <v>289.26</v>
      </c>
      <c r="H189" s="108">
        <v>350.0</v>
      </c>
      <c r="I189" s="108">
        <f t="shared" si="55"/>
        <v>1735.56</v>
      </c>
      <c r="J189" s="109">
        <v>0.0</v>
      </c>
      <c r="K189" s="110">
        <f t="shared" si="56"/>
        <v>0</v>
      </c>
      <c r="L189" s="111">
        <f t="shared" si="57"/>
        <v>0</v>
      </c>
      <c r="M189" s="114"/>
      <c r="N189" s="66"/>
    </row>
    <row r="190" ht="15.0" customHeight="1">
      <c r="A190" s="102" t="s">
        <v>344</v>
      </c>
      <c r="B190" s="103" t="s">
        <v>345</v>
      </c>
      <c r="C190" s="270"/>
      <c r="D190" s="105">
        <v>12.0</v>
      </c>
      <c r="E190" s="106" t="s">
        <v>33</v>
      </c>
      <c r="F190" s="107">
        <v>6.0</v>
      </c>
      <c r="G190" s="108">
        <v>463.6363636363636</v>
      </c>
      <c r="H190" s="108">
        <v>561.0</v>
      </c>
      <c r="I190" s="108">
        <f t="shared" si="55"/>
        <v>2781.818182</v>
      </c>
      <c r="J190" s="109">
        <v>0.0</v>
      </c>
      <c r="K190" s="110">
        <f t="shared" si="56"/>
        <v>0</v>
      </c>
      <c r="L190" s="111">
        <f t="shared" si="57"/>
        <v>0</v>
      </c>
      <c r="M190" s="114"/>
      <c r="N190" s="66"/>
    </row>
    <row r="191" ht="15.0" customHeight="1">
      <c r="A191" s="102" t="s">
        <v>346</v>
      </c>
      <c r="B191" s="103" t="s">
        <v>347</v>
      </c>
      <c r="C191" s="270"/>
      <c r="D191" s="105"/>
      <c r="E191" s="106" t="s">
        <v>33</v>
      </c>
      <c r="F191" s="107">
        <v>6.0</v>
      </c>
      <c r="G191" s="108">
        <v>463.6363636363636</v>
      </c>
      <c r="H191" s="108">
        <v>561.0</v>
      </c>
      <c r="I191" s="108">
        <f t="shared" si="55"/>
        <v>2781.818182</v>
      </c>
      <c r="J191" s="109">
        <v>0.0</v>
      </c>
      <c r="K191" s="110">
        <f t="shared" si="56"/>
        <v>0</v>
      </c>
      <c r="L191" s="111">
        <f t="shared" si="57"/>
        <v>0</v>
      </c>
      <c r="M191" s="114"/>
      <c r="N191" s="66"/>
    </row>
    <row r="192" ht="15.0" hidden="1" customHeight="1">
      <c r="A192" s="102" t="s">
        <v>348</v>
      </c>
      <c r="B192" s="103" t="s">
        <v>349</v>
      </c>
      <c r="C192" s="270"/>
      <c r="D192" s="105">
        <v>14.0</v>
      </c>
      <c r="E192" s="106" t="s">
        <v>36</v>
      </c>
      <c r="F192" s="107">
        <v>6.0</v>
      </c>
      <c r="G192" s="108">
        <v>463.6363636363636</v>
      </c>
      <c r="H192" s="108">
        <v>561.0</v>
      </c>
      <c r="I192" s="108">
        <f t="shared" si="55"/>
        <v>2781.818182</v>
      </c>
      <c r="J192" s="109">
        <v>0.0</v>
      </c>
      <c r="K192" s="110">
        <f t="shared" si="56"/>
        <v>0</v>
      </c>
      <c r="L192" s="111">
        <f t="shared" si="57"/>
        <v>0</v>
      </c>
      <c r="M192" s="114"/>
      <c r="N192" s="66"/>
    </row>
    <row r="193" ht="15.0" customHeight="1">
      <c r="A193" s="102" t="s">
        <v>350</v>
      </c>
      <c r="B193" s="103" t="s">
        <v>351</v>
      </c>
      <c r="C193" s="270"/>
      <c r="D193" s="105">
        <v>14.0</v>
      </c>
      <c r="E193" s="106" t="s">
        <v>36</v>
      </c>
      <c r="F193" s="107">
        <v>6.0</v>
      </c>
      <c r="G193" s="108">
        <v>463.6363636363636</v>
      </c>
      <c r="H193" s="108">
        <v>561.0</v>
      </c>
      <c r="I193" s="108">
        <f t="shared" si="55"/>
        <v>2781.818182</v>
      </c>
      <c r="J193" s="109">
        <v>0.0</v>
      </c>
      <c r="K193" s="110">
        <f t="shared" si="56"/>
        <v>0</v>
      </c>
      <c r="L193" s="111">
        <f t="shared" si="57"/>
        <v>0</v>
      </c>
      <c r="M193" s="114"/>
      <c r="N193" s="115"/>
      <c r="O193" s="33"/>
      <c r="P193" s="33"/>
      <c r="Q193" s="33"/>
      <c r="R193" s="33"/>
      <c r="S193" s="33"/>
      <c r="T193" s="10"/>
      <c r="U193" s="10"/>
      <c r="V193" s="10"/>
      <c r="W193" s="10"/>
      <c r="X193" s="10"/>
      <c r="Y193" s="10"/>
      <c r="Z193" s="10"/>
      <c r="AA193" s="10"/>
      <c r="AB193" s="10"/>
    </row>
    <row r="194" ht="15.0" customHeight="1">
      <c r="A194" s="102" t="s">
        <v>352</v>
      </c>
      <c r="B194" s="103" t="s">
        <v>353</v>
      </c>
      <c r="C194" s="270"/>
      <c r="D194" s="105">
        <v>14.0</v>
      </c>
      <c r="E194" s="106" t="s">
        <v>36</v>
      </c>
      <c r="F194" s="107">
        <v>6.0</v>
      </c>
      <c r="G194" s="108">
        <v>463.6363636363636</v>
      </c>
      <c r="H194" s="108">
        <v>561.0</v>
      </c>
      <c r="I194" s="108">
        <f t="shared" si="55"/>
        <v>2781.818182</v>
      </c>
      <c r="J194" s="109">
        <v>0.0</v>
      </c>
      <c r="K194" s="110">
        <f t="shared" si="56"/>
        <v>0</v>
      </c>
      <c r="L194" s="111">
        <f t="shared" si="57"/>
        <v>0</v>
      </c>
      <c r="M194" s="114"/>
      <c r="N194" s="115"/>
      <c r="O194" s="33"/>
      <c r="P194" s="33"/>
      <c r="Q194" s="33"/>
      <c r="R194" s="33"/>
      <c r="S194" s="33"/>
      <c r="T194" s="10"/>
      <c r="U194" s="10"/>
      <c r="V194" s="10"/>
      <c r="W194" s="10"/>
      <c r="X194" s="10"/>
      <c r="Y194" s="10"/>
      <c r="Z194" s="10"/>
      <c r="AA194" s="10"/>
      <c r="AB194" s="10"/>
    </row>
    <row r="195" ht="15.0" hidden="1" customHeight="1">
      <c r="A195" s="102" t="s">
        <v>354</v>
      </c>
      <c r="B195" s="103" t="s">
        <v>355</v>
      </c>
      <c r="C195" s="270"/>
      <c r="D195" s="105">
        <v>14.0</v>
      </c>
      <c r="E195" s="106" t="s">
        <v>36</v>
      </c>
      <c r="F195" s="107">
        <v>6.0</v>
      </c>
      <c r="G195" s="108">
        <v>464.54545454545456</v>
      </c>
      <c r="H195" s="108">
        <v>562.1</v>
      </c>
      <c r="I195" s="108">
        <f t="shared" si="55"/>
        <v>2787.272727</v>
      </c>
      <c r="J195" s="109">
        <v>0.0</v>
      </c>
      <c r="K195" s="110">
        <f t="shared" si="56"/>
        <v>0</v>
      </c>
      <c r="L195" s="111">
        <f t="shared" si="57"/>
        <v>0</v>
      </c>
      <c r="M195" s="114"/>
      <c r="N195" s="66"/>
    </row>
    <row r="196" ht="15.0" customHeight="1">
      <c r="A196" s="102" t="s">
        <v>356</v>
      </c>
      <c r="B196" s="103" t="s">
        <v>357</v>
      </c>
      <c r="C196" s="270"/>
      <c r="D196" s="105">
        <v>14.0</v>
      </c>
      <c r="E196" s="106" t="s">
        <v>36</v>
      </c>
      <c r="F196" s="107">
        <v>6.0</v>
      </c>
      <c r="G196" s="108">
        <v>718.1818181818182</v>
      </c>
      <c r="H196" s="108">
        <v>869.0000000000001</v>
      </c>
      <c r="I196" s="108">
        <f t="shared" si="55"/>
        <v>4309.090909</v>
      </c>
      <c r="J196" s="109">
        <v>0.0</v>
      </c>
      <c r="K196" s="110">
        <f t="shared" si="56"/>
        <v>0</v>
      </c>
      <c r="L196" s="111">
        <f t="shared" si="57"/>
        <v>0</v>
      </c>
      <c r="M196" s="114"/>
      <c r="N196" s="66"/>
    </row>
    <row r="197" ht="15.0" customHeight="1">
      <c r="A197" s="102" t="s">
        <v>358</v>
      </c>
      <c r="B197" s="103" t="s">
        <v>359</v>
      </c>
      <c r="C197" s="270"/>
      <c r="D197" s="105">
        <v>13.0</v>
      </c>
      <c r="E197" s="106" t="s">
        <v>36</v>
      </c>
      <c r="F197" s="107">
        <v>6.0</v>
      </c>
      <c r="G197" s="108">
        <v>718.1818181818182</v>
      </c>
      <c r="H197" s="108">
        <v>869.0000000000001</v>
      </c>
      <c r="I197" s="108">
        <f t="shared" si="55"/>
        <v>4309.090909</v>
      </c>
      <c r="J197" s="109">
        <v>0.0</v>
      </c>
      <c r="K197" s="110">
        <f t="shared" si="56"/>
        <v>0</v>
      </c>
      <c r="L197" s="111">
        <f t="shared" si="57"/>
        <v>0</v>
      </c>
      <c r="M197" s="114"/>
      <c r="N197" s="366"/>
      <c r="O197" s="33"/>
      <c r="P197" s="33"/>
      <c r="Q197" s="33"/>
      <c r="R197" s="33"/>
      <c r="S197" s="33"/>
      <c r="T197" s="10"/>
      <c r="U197" s="10"/>
      <c r="V197" s="10"/>
      <c r="W197" s="10"/>
      <c r="X197" s="10"/>
      <c r="Y197" s="10"/>
      <c r="Z197" s="10"/>
      <c r="AA197" s="10"/>
      <c r="AB197" s="10"/>
    </row>
    <row r="198" ht="15.0" customHeight="1">
      <c r="A198" s="102" t="s">
        <v>360</v>
      </c>
      <c r="B198" s="103" t="s">
        <v>361</v>
      </c>
      <c r="C198" s="270"/>
      <c r="D198" s="105"/>
      <c r="E198" s="106" t="s">
        <v>36</v>
      </c>
      <c r="F198" s="107">
        <v>6.0</v>
      </c>
      <c r="G198" s="160">
        <v>2000.0</v>
      </c>
      <c r="H198" s="160">
        <v>2420.0</v>
      </c>
      <c r="I198" s="108">
        <f t="shared" si="55"/>
        <v>12000</v>
      </c>
      <c r="J198" s="109">
        <v>0.0</v>
      </c>
      <c r="K198" s="110">
        <f t="shared" si="56"/>
        <v>0</v>
      </c>
      <c r="L198" s="111">
        <f t="shared" si="57"/>
        <v>0</v>
      </c>
      <c r="M198" s="114"/>
      <c r="N198" s="366"/>
      <c r="O198" s="33"/>
      <c r="P198" s="33"/>
      <c r="Q198" s="33"/>
      <c r="R198" s="33"/>
      <c r="S198" s="33"/>
      <c r="T198" s="10"/>
      <c r="U198" s="10"/>
      <c r="V198" s="10"/>
      <c r="W198" s="10"/>
      <c r="X198" s="10"/>
      <c r="Y198" s="10"/>
      <c r="Z198" s="10"/>
      <c r="AA198" s="10"/>
      <c r="AB198" s="10"/>
    </row>
    <row r="199" ht="15.0" customHeight="1">
      <c r="A199" s="102" t="s">
        <v>362</v>
      </c>
      <c r="B199" s="103" t="s">
        <v>363</v>
      </c>
      <c r="C199" s="270"/>
      <c r="D199" s="105">
        <v>14.0</v>
      </c>
      <c r="E199" s="106" t="s">
        <v>36</v>
      </c>
      <c r="F199" s="107">
        <v>6.0</v>
      </c>
      <c r="G199" s="160">
        <v>3045.454545454546</v>
      </c>
      <c r="H199" s="160">
        <v>3685.0000000000005</v>
      </c>
      <c r="I199" s="108">
        <f t="shared" si="55"/>
        <v>18272.72727</v>
      </c>
      <c r="J199" s="109">
        <v>0.0</v>
      </c>
      <c r="K199" s="110">
        <f t="shared" si="56"/>
        <v>0</v>
      </c>
      <c r="L199" s="111">
        <f t="shared" si="57"/>
        <v>0</v>
      </c>
      <c r="M199" s="114"/>
      <c r="N199" s="366"/>
      <c r="O199" s="33"/>
      <c r="P199" s="33"/>
      <c r="Q199" s="33"/>
      <c r="R199" s="33"/>
      <c r="S199" s="33"/>
      <c r="T199" s="10"/>
      <c r="U199" s="10"/>
      <c r="V199" s="10"/>
      <c r="W199" s="10"/>
      <c r="X199" s="10"/>
      <c r="Y199" s="10"/>
      <c r="Z199" s="10"/>
      <c r="AA199" s="10"/>
      <c r="AB199" s="10"/>
    </row>
    <row r="200" ht="15.0" customHeight="1">
      <c r="A200" s="102"/>
      <c r="B200" s="103" t="s">
        <v>364</v>
      </c>
      <c r="C200" s="270"/>
      <c r="D200" s="105"/>
      <c r="E200" s="106" t="s">
        <v>121</v>
      </c>
      <c r="F200" s="107">
        <v>6.0</v>
      </c>
      <c r="G200" s="160">
        <v>536.3636363636364</v>
      </c>
      <c r="H200" s="160">
        <v>649.0</v>
      </c>
      <c r="I200" s="108">
        <f t="shared" si="55"/>
        <v>3218.181818</v>
      </c>
      <c r="J200" s="109">
        <v>0.0</v>
      </c>
      <c r="K200" s="110">
        <f t="shared" si="56"/>
        <v>0</v>
      </c>
      <c r="L200" s="111">
        <f t="shared" si="57"/>
        <v>0</v>
      </c>
      <c r="M200" s="114"/>
      <c r="N200" s="366"/>
      <c r="O200" s="33"/>
      <c r="P200" s="33"/>
      <c r="Q200" s="33"/>
      <c r="R200" s="33"/>
      <c r="S200" s="33"/>
      <c r="T200" s="10"/>
      <c r="U200" s="10"/>
      <c r="V200" s="10"/>
      <c r="W200" s="10"/>
      <c r="X200" s="10"/>
      <c r="Y200" s="10"/>
      <c r="Z200" s="10"/>
      <c r="AA200" s="10"/>
      <c r="AB200" s="10"/>
    </row>
    <row r="201" ht="15.0" customHeight="1">
      <c r="A201" s="102">
        <v>850080.0</v>
      </c>
      <c r="B201" s="103" t="s">
        <v>365</v>
      </c>
      <c r="C201" s="270"/>
      <c r="D201" s="105">
        <v>19.5</v>
      </c>
      <c r="E201" s="106" t="s">
        <v>121</v>
      </c>
      <c r="F201" s="107">
        <v>6.0</v>
      </c>
      <c r="G201" s="160">
        <v>704.5454545454546</v>
      </c>
      <c r="H201" s="160">
        <v>852.5000000000001</v>
      </c>
      <c r="I201" s="108">
        <f t="shared" si="55"/>
        <v>4227.272727</v>
      </c>
      <c r="J201" s="109">
        <v>0.0</v>
      </c>
      <c r="K201" s="110">
        <f t="shared" si="56"/>
        <v>0</v>
      </c>
      <c r="L201" s="111">
        <f t="shared" si="57"/>
        <v>0</v>
      </c>
      <c r="M201" s="114"/>
      <c r="N201" s="366"/>
      <c r="O201" s="33"/>
      <c r="P201" s="33"/>
      <c r="Q201" s="33"/>
      <c r="R201" s="33"/>
      <c r="S201" s="33"/>
      <c r="T201" s="10"/>
      <c r="U201" s="10"/>
      <c r="V201" s="10"/>
      <c r="W201" s="10"/>
      <c r="X201" s="10"/>
      <c r="Y201" s="10"/>
      <c r="Z201" s="10"/>
      <c r="AA201" s="10"/>
      <c r="AB201" s="10"/>
    </row>
    <row r="202" ht="15.0" customHeight="1">
      <c r="A202" s="154">
        <v>850082.0</v>
      </c>
      <c r="B202" s="155" t="s">
        <v>366</v>
      </c>
      <c r="C202" s="367"/>
      <c r="D202" s="105">
        <v>19.5</v>
      </c>
      <c r="E202" s="158" t="s">
        <v>121</v>
      </c>
      <c r="F202" s="159">
        <v>6.0</v>
      </c>
      <c r="G202" s="160">
        <v>1436.3636363636365</v>
      </c>
      <c r="H202" s="160">
        <v>1738.0000000000002</v>
      </c>
      <c r="I202" s="108">
        <f t="shared" si="55"/>
        <v>8618.181818</v>
      </c>
      <c r="J202" s="109">
        <v>0.0</v>
      </c>
      <c r="K202" s="110">
        <f t="shared" si="56"/>
        <v>0</v>
      </c>
      <c r="L202" s="111">
        <f t="shared" si="57"/>
        <v>0</v>
      </c>
      <c r="M202" s="114"/>
      <c r="N202" s="366"/>
      <c r="O202" s="33"/>
      <c r="P202" s="33"/>
      <c r="Q202" s="33"/>
      <c r="R202" s="33"/>
      <c r="S202" s="33"/>
      <c r="T202" s="10"/>
      <c r="U202" s="10"/>
      <c r="V202" s="10"/>
      <c r="W202" s="10"/>
      <c r="X202" s="10"/>
      <c r="Y202" s="10"/>
      <c r="Z202" s="10"/>
      <c r="AA202" s="10"/>
      <c r="AB202" s="10"/>
    </row>
    <row r="203" ht="15.0" customHeight="1">
      <c r="A203" s="165"/>
      <c r="B203" s="166" t="s">
        <v>367</v>
      </c>
      <c r="C203" s="259"/>
      <c r="D203" s="299"/>
      <c r="E203" s="261"/>
      <c r="F203" s="262"/>
      <c r="G203" s="263"/>
      <c r="H203" s="263"/>
      <c r="I203" s="263"/>
      <c r="J203" s="264"/>
      <c r="K203" s="265"/>
      <c r="L203" s="266"/>
      <c r="M203" s="267"/>
      <c r="N203" s="66"/>
    </row>
    <row r="204" ht="15.0" customHeight="1">
      <c r="A204" s="278"/>
      <c r="B204" s="92" t="s">
        <v>368</v>
      </c>
      <c r="C204" s="93"/>
      <c r="D204" s="117"/>
      <c r="E204" s="280"/>
      <c r="F204" s="281"/>
      <c r="G204" s="282"/>
      <c r="H204" s="282"/>
      <c r="I204" s="282"/>
      <c r="J204" s="368"/>
      <c r="K204" s="284"/>
      <c r="L204" s="285"/>
      <c r="M204" s="124"/>
      <c r="N204" s="66"/>
    </row>
    <row r="205" ht="15.0" hidden="1" customHeight="1">
      <c r="A205" s="102" t="s">
        <v>369</v>
      </c>
      <c r="B205" s="103" t="s">
        <v>370</v>
      </c>
      <c r="C205" s="104"/>
      <c r="D205" s="105">
        <v>12.9</v>
      </c>
      <c r="E205" s="106" t="s">
        <v>33</v>
      </c>
      <c r="F205" s="107">
        <v>6.0</v>
      </c>
      <c r="G205" s="108">
        <v>263.6363636363636</v>
      </c>
      <c r="H205" s="108">
        <v>319.0</v>
      </c>
      <c r="I205" s="108">
        <f t="shared" ref="I205:I207" si="58">G205*F205</f>
        <v>1581.818182</v>
      </c>
      <c r="J205" s="109">
        <v>0.0</v>
      </c>
      <c r="K205" s="110">
        <f t="shared" ref="K205:K207" si="59">(I205*J205)+(M205*G205)</f>
        <v>0</v>
      </c>
      <c r="L205" s="111">
        <f t="shared" ref="L205:L207" si="60">K205*1.21</f>
        <v>0</v>
      </c>
      <c r="M205" s="114"/>
      <c r="N205" s="66"/>
    </row>
    <row r="206" ht="15.0" hidden="1" customHeight="1">
      <c r="A206" s="102" t="s">
        <v>371</v>
      </c>
      <c r="B206" s="103" t="s">
        <v>372</v>
      </c>
      <c r="C206" s="156"/>
      <c r="D206" s="105">
        <v>13.7</v>
      </c>
      <c r="E206" s="158" t="s">
        <v>36</v>
      </c>
      <c r="F206" s="159">
        <v>6.0</v>
      </c>
      <c r="G206" s="160">
        <v>263.6363636363636</v>
      </c>
      <c r="H206" s="160">
        <v>319.0</v>
      </c>
      <c r="I206" s="160">
        <f t="shared" si="58"/>
        <v>1581.818182</v>
      </c>
      <c r="J206" s="161">
        <v>0.0</v>
      </c>
      <c r="K206" s="162">
        <f t="shared" si="59"/>
        <v>0</v>
      </c>
      <c r="L206" s="111">
        <f t="shared" si="60"/>
        <v>0</v>
      </c>
      <c r="M206" s="32"/>
      <c r="N206" s="66"/>
    </row>
    <row r="207" ht="15.0" customHeight="1">
      <c r="A207" s="102" t="s">
        <v>373</v>
      </c>
      <c r="B207" s="103" t="s">
        <v>374</v>
      </c>
      <c r="C207" s="104"/>
      <c r="D207" s="105">
        <v>13.7</v>
      </c>
      <c r="E207" s="106" t="s">
        <v>36</v>
      </c>
      <c r="F207" s="107">
        <v>6.0</v>
      </c>
      <c r="G207" s="108">
        <v>263.6363636363636</v>
      </c>
      <c r="H207" s="108">
        <v>319.0</v>
      </c>
      <c r="I207" s="108">
        <f t="shared" si="58"/>
        <v>1581.818182</v>
      </c>
      <c r="J207" s="109">
        <v>0.0</v>
      </c>
      <c r="K207" s="110">
        <f t="shared" si="59"/>
        <v>0</v>
      </c>
      <c r="L207" s="111">
        <f t="shared" si="60"/>
        <v>0</v>
      </c>
      <c r="M207" s="114"/>
      <c r="N207" s="66"/>
    </row>
    <row r="208" ht="15.0" hidden="1" customHeight="1">
      <c r="A208" s="102"/>
      <c r="B208" s="92" t="s">
        <v>375</v>
      </c>
      <c r="C208" s="116"/>
      <c r="D208" s="117"/>
      <c r="E208" s="118"/>
      <c r="F208" s="119"/>
      <c r="G208" s="120"/>
      <c r="H208" s="120"/>
      <c r="I208" s="120"/>
      <c r="J208" s="296"/>
      <c r="K208" s="122"/>
      <c r="L208" s="123"/>
      <c r="M208" s="124"/>
      <c r="N208" s="66"/>
    </row>
    <row r="209" ht="15.0" hidden="1" customHeight="1">
      <c r="A209" s="102" t="s">
        <v>376</v>
      </c>
      <c r="B209" s="103" t="s">
        <v>377</v>
      </c>
      <c r="C209" s="104"/>
      <c r="D209" s="105">
        <v>13.2</v>
      </c>
      <c r="E209" s="106" t="s">
        <v>33</v>
      </c>
      <c r="F209" s="107">
        <v>6.0</v>
      </c>
      <c r="G209" s="108">
        <v>386.36363636363643</v>
      </c>
      <c r="H209" s="108">
        <v>467.50000000000006</v>
      </c>
      <c r="I209" s="108">
        <f t="shared" ref="I209:I210" si="61">G209*F209</f>
        <v>2318.181818</v>
      </c>
      <c r="J209" s="161">
        <v>0.0</v>
      </c>
      <c r="K209" s="110">
        <f t="shared" ref="K209:K210" si="62">(I209*J209)+(M209*G209)</f>
        <v>0</v>
      </c>
      <c r="L209" s="111">
        <f t="shared" ref="L209:L210" si="63">K209*1.21</f>
        <v>0</v>
      </c>
      <c r="M209" s="114"/>
      <c r="N209" s="115"/>
      <c r="O209" s="33"/>
      <c r="P209" s="33"/>
      <c r="Q209" s="33"/>
      <c r="R209" s="33"/>
      <c r="S209" s="33"/>
      <c r="T209" s="10"/>
      <c r="U209" s="10"/>
      <c r="V209" s="10"/>
      <c r="W209" s="10"/>
      <c r="X209" s="10"/>
      <c r="Y209" s="10"/>
      <c r="Z209" s="10"/>
      <c r="AA209" s="10"/>
      <c r="AB209" s="10"/>
    </row>
    <row r="210" ht="15.0" hidden="1" customHeight="1">
      <c r="A210" s="102" t="s">
        <v>378</v>
      </c>
      <c r="B210" s="103" t="s">
        <v>379</v>
      </c>
      <c r="C210" s="104"/>
      <c r="D210" s="105">
        <v>13.7</v>
      </c>
      <c r="E210" s="106" t="s">
        <v>36</v>
      </c>
      <c r="F210" s="107">
        <v>6.0</v>
      </c>
      <c r="G210" s="108">
        <v>386.36363636363643</v>
      </c>
      <c r="H210" s="108">
        <v>467.50000000000006</v>
      </c>
      <c r="I210" s="108">
        <f t="shared" si="61"/>
        <v>2318.181818</v>
      </c>
      <c r="J210" s="109">
        <v>0.0</v>
      </c>
      <c r="K210" s="110">
        <f t="shared" si="62"/>
        <v>0</v>
      </c>
      <c r="L210" s="111">
        <f t="shared" si="63"/>
        <v>0</v>
      </c>
      <c r="M210" s="114"/>
      <c r="N210" s="115"/>
      <c r="O210" s="33"/>
      <c r="P210" s="33"/>
      <c r="Q210" s="33"/>
      <c r="R210" s="33"/>
      <c r="S210" s="33"/>
      <c r="T210" s="10"/>
      <c r="U210" s="10"/>
      <c r="V210" s="10"/>
      <c r="W210" s="10"/>
      <c r="X210" s="10"/>
      <c r="Y210" s="10"/>
      <c r="Z210" s="10"/>
      <c r="AA210" s="10"/>
      <c r="AB210" s="10"/>
    </row>
    <row r="211" ht="15.0" customHeight="1">
      <c r="A211" s="102"/>
      <c r="B211" s="92" t="s">
        <v>380</v>
      </c>
      <c r="C211" s="116"/>
      <c r="D211" s="117"/>
      <c r="E211" s="118"/>
      <c r="F211" s="119"/>
      <c r="G211" s="369"/>
      <c r="H211" s="120"/>
      <c r="I211" s="120"/>
      <c r="J211" s="121"/>
      <c r="K211" s="122"/>
      <c r="L211" s="123"/>
      <c r="M211" s="124"/>
      <c r="N211" s="66"/>
    </row>
    <row r="212" ht="15.0" customHeight="1">
      <c r="A212" s="102" t="s">
        <v>381</v>
      </c>
      <c r="B212" s="370" t="s">
        <v>382</v>
      </c>
      <c r="C212" s="371"/>
      <c r="D212" s="372">
        <v>13.9</v>
      </c>
      <c r="E212" s="106" t="s">
        <v>36</v>
      </c>
      <c r="F212" s="107">
        <v>6.0</v>
      </c>
      <c r="G212" s="108">
        <v>590.909090909091</v>
      </c>
      <c r="H212" s="108">
        <v>715.0000000000001</v>
      </c>
      <c r="I212" s="108">
        <f t="shared" ref="I212:I216" si="64">G212*F212</f>
        <v>3545.454545</v>
      </c>
      <c r="J212" s="161">
        <v>0.0</v>
      </c>
      <c r="K212" s="110">
        <f t="shared" ref="K212:K216" si="65">(I212*J212)+(M212*G212)</f>
        <v>0</v>
      </c>
      <c r="L212" s="111">
        <f t="shared" ref="L212:L216" si="66">K212*1.21</f>
        <v>0</v>
      </c>
      <c r="M212" s="114"/>
      <c r="N212" s="115"/>
      <c r="O212" s="33"/>
      <c r="P212" s="33"/>
      <c r="Q212" s="33"/>
      <c r="R212" s="33"/>
      <c r="S212" s="33"/>
      <c r="T212" s="10"/>
      <c r="U212" s="10"/>
      <c r="V212" s="10"/>
      <c r="W212" s="10"/>
      <c r="X212" s="10"/>
      <c r="Y212" s="10"/>
      <c r="Z212" s="10"/>
      <c r="AA212" s="10"/>
      <c r="AB212" s="10"/>
    </row>
    <row r="213" ht="15.0" customHeight="1">
      <c r="A213" s="102" t="s">
        <v>383</v>
      </c>
      <c r="B213" s="373" t="s">
        <v>384</v>
      </c>
      <c r="C213" s="374"/>
      <c r="D213" s="105"/>
      <c r="E213" s="106" t="s">
        <v>36</v>
      </c>
      <c r="F213" s="107">
        <v>6.0</v>
      </c>
      <c r="G213" s="108">
        <v>681.818181818182</v>
      </c>
      <c r="H213" s="108">
        <v>825.0000000000001</v>
      </c>
      <c r="I213" s="108">
        <f t="shared" si="64"/>
        <v>4090.909091</v>
      </c>
      <c r="J213" s="109">
        <v>0.0</v>
      </c>
      <c r="K213" s="110">
        <f t="shared" si="65"/>
        <v>0</v>
      </c>
      <c r="L213" s="111">
        <f t="shared" si="66"/>
        <v>0</v>
      </c>
      <c r="M213" s="114"/>
      <c r="N213" s="115"/>
      <c r="O213" s="33"/>
      <c r="P213" s="33"/>
      <c r="Q213" s="33"/>
      <c r="R213" s="33"/>
      <c r="S213" s="33"/>
      <c r="T213" s="10"/>
      <c r="U213" s="10"/>
      <c r="V213" s="10"/>
      <c r="W213" s="10"/>
      <c r="X213" s="10"/>
      <c r="Y213" s="10"/>
      <c r="Z213" s="10"/>
      <c r="AA213" s="10"/>
      <c r="AB213" s="10"/>
    </row>
    <row r="214" ht="15.0" customHeight="1">
      <c r="A214" s="102" t="s">
        <v>385</v>
      </c>
      <c r="B214" s="373" t="s">
        <v>386</v>
      </c>
      <c r="C214" s="374"/>
      <c r="D214" s="105">
        <v>13.5</v>
      </c>
      <c r="E214" s="106" t="s">
        <v>33</v>
      </c>
      <c r="F214" s="107">
        <v>6.0</v>
      </c>
      <c r="G214" s="108">
        <v>1263.636363636364</v>
      </c>
      <c r="H214" s="108">
        <v>1529.0000000000002</v>
      </c>
      <c r="I214" s="108">
        <f t="shared" si="64"/>
        <v>7581.818182</v>
      </c>
      <c r="J214" s="161">
        <v>0.0</v>
      </c>
      <c r="K214" s="110">
        <f t="shared" si="65"/>
        <v>0</v>
      </c>
      <c r="L214" s="111">
        <f t="shared" si="66"/>
        <v>0</v>
      </c>
      <c r="M214" s="114"/>
      <c r="N214" s="115"/>
      <c r="O214" s="33"/>
      <c r="P214" s="33"/>
      <c r="Q214" s="33"/>
      <c r="R214" s="33"/>
      <c r="S214" s="33"/>
      <c r="T214" s="10"/>
      <c r="U214" s="10"/>
      <c r="V214" s="10"/>
      <c r="W214" s="10"/>
      <c r="X214" s="10"/>
      <c r="Y214" s="10"/>
      <c r="Z214" s="10"/>
      <c r="AA214" s="10"/>
      <c r="AB214" s="10"/>
    </row>
    <row r="215" ht="15.0" customHeight="1">
      <c r="A215" s="102" t="s">
        <v>387</v>
      </c>
      <c r="B215" s="373" t="s">
        <v>388</v>
      </c>
      <c r="C215" s="374"/>
      <c r="D215" s="105">
        <v>13.7</v>
      </c>
      <c r="E215" s="106" t="s">
        <v>36</v>
      </c>
      <c r="F215" s="107">
        <v>6.0</v>
      </c>
      <c r="G215" s="108">
        <v>1536.3636363636365</v>
      </c>
      <c r="H215" s="108">
        <v>1859.0000000000002</v>
      </c>
      <c r="I215" s="108">
        <f t="shared" si="64"/>
        <v>9218.181818</v>
      </c>
      <c r="J215" s="161">
        <v>0.0</v>
      </c>
      <c r="K215" s="110">
        <f t="shared" si="65"/>
        <v>0</v>
      </c>
      <c r="L215" s="111">
        <f t="shared" si="66"/>
        <v>0</v>
      </c>
      <c r="M215" s="114"/>
      <c r="N215" s="115"/>
      <c r="O215" s="33"/>
      <c r="P215" s="33"/>
      <c r="Q215" s="33"/>
      <c r="R215" s="33"/>
      <c r="S215" s="33"/>
      <c r="T215" s="10"/>
      <c r="U215" s="10"/>
      <c r="V215" s="10"/>
      <c r="W215" s="10"/>
      <c r="X215" s="10"/>
      <c r="Y215" s="10"/>
      <c r="Z215" s="10"/>
      <c r="AA215" s="10"/>
      <c r="AB215" s="10"/>
    </row>
    <row r="216" ht="15.0" customHeight="1">
      <c r="A216" s="154" t="s">
        <v>389</v>
      </c>
      <c r="B216" s="375" t="s">
        <v>390</v>
      </c>
      <c r="C216" s="376"/>
      <c r="D216" s="372">
        <v>13.8</v>
      </c>
      <c r="E216" s="158" t="s">
        <v>36</v>
      </c>
      <c r="F216" s="159">
        <v>6.0</v>
      </c>
      <c r="G216" s="160">
        <v>1636.3636363636365</v>
      </c>
      <c r="H216" s="160">
        <v>1980.0000000000002</v>
      </c>
      <c r="I216" s="160">
        <f t="shared" si="64"/>
        <v>9818.181818</v>
      </c>
      <c r="J216" s="161">
        <v>0.0</v>
      </c>
      <c r="K216" s="162">
        <f t="shared" si="65"/>
        <v>0</v>
      </c>
      <c r="L216" s="163">
        <f t="shared" si="66"/>
        <v>0</v>
      </c>
      <c r="M216" s="164"/>
      <c r="N216" s="66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ht="15.0" customHeight="1">
      <c r="A217" s="165"/>
      <c r="B217" s="166" t="s">
        <v>391</v>
      </c>
      <c r="C217" s="259"/>
      <c r="D217" s="299"/>
      <c r="E217" s="261"/>
      <c r="F217" s="262"/>
      <c r="G217" s="263"/>
      <c r="H217" s="263"/>
      <c r="I217" s="263"/>
      <c r="J217" s="264"/>
      <c r="K217" s="265"/>
      <c r="L217" s="266"/>
      <c r="M217" s="267"/>
      <c r="N217" s="66"/>
    </row>
    <row r="218" ht="15.0" customHeight="1">
      <c r="A218" s="268" t="s">
        <v>392</v>
      </c>
      <c r="B218" s="377" t="s">
        <v>393</v>
      </c>
      <c r="C218" s="378"/>
      <c r="D218" s="372">
        <v>4.83</v>
      </c>
      <c r="E218" s="271" t="s">
        <v>33</v>
      </c>
      <c r="F218" s="272">
        <v>6.0</v>
      </c>
      <c r="G218" s="273">
        <v>254.54545454545456</v>
      </c>
      <c r="H218" s="273">
        <v>308.0</v>
      </c>
      <c r="I218" s="273">
        <f t="shared" ref="I218:I232" si="67">G218*F218</f>
        <v>1527.272727</v>
      </c>
      <c r="J218" s="379">
        <v>0.0</v>
      </c>
      <c r="K218" s="275">
        <f t="shared" ref="K218:K232" si="68">(I218*J218)+(M218*G218)</f>
        <v>0</v>
      </c>
      <c r="L218" s="276">
        <f t="shared" ref="L218:L232" si="69">K218*1.21</f>
        <v>0</v>
      </c>
      <c r="M218" s="277"/>
      <c r="N218" s="66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ht="15.0" customHeight="1">
      <c r="A219" s="102" t="s">
        <v>394</v>
      </c>
      <c r="B219" s="380" t="s">
        <v>395</v>
      </c>
      <c r="C219" s="381"/>
      <c r="D219" s="382">
        <v>12.5</v>
      </c>
      <c r="E219" s="106" t="s">
        <v>33</v>
      </c>
      <c r="F219" s="107">
        <v>6.0</v>
      </c>
      <c r="G219" s="108">
        <v>209.09090909090912</v>
      </c>
      <c r="H219" s="108">
        <v>253.00000000000003</v>
      </c>
      <c r="I219" s="108">
        <f t="shared" si="67"/>
        <v>1254.545455</v>
      </c>
      <c r="J219" s="109">
        <v>0.0</v>
      </c>
      <c r="K219" s="110">
        <f t="shared" si="68"/>
        <v>0</v>
      </c>
      <c r="L219" s="111">
        <f t="shared" si="69"/>
        <v>0</v>
      </c>
      <c r="M219" s="114"/>
      <c r="N219" s="115"/>
      <c r="O219" s="33"/>
      <c r="P219" s="33"/>
      <c r="Q219" s="33"/>
      <c r="R219" s="33"/>
      <c r="S219" s="33"/>
      <c r="T219" s="10"/>
      <c r="U219" s="10"/>
      <c r="V219" s="10"/>
      <c r="W219" s="10"/>
      <c r="X219" s="10"/>
      <c r="Y219" s="10"/>
      <c r="Z219" s="10"/>
      <c r="AA219" s="10"/>
      <c r="AB219" s="10"/>
    </row>
    <row r="220" ht="15.0" customHeight="1">
      <c r="A220" s="102" t="s">
        <v>396</v>
      </c>
      <c r="B220" s="380" t="s">
        <v>397</v>
      </c>
      <c r="C220" s="381"/>
      <c r="D220" s="382"/>
      <c r="E220" s="106" t="s">
        <v>33</v>
      </c>
      <c r="F220" s="107">
        <v>6.0</v>
      </c>
      <c r="G220" s="108">
        <v>218.1818181818182</v>
      </c>
      <c r="H220" s="108">
        <v>264.0</v>
      </c>
      <c r="I220" s="108">
        <f t="shared" si="67"/>
        <v>1309.090909</v>
      </c>
      <c r="J220" s="161">
        <v>0.0</v>
      </c>
      <c r="K220" s="110">
        <f t="shared" si="68"/>
        <v>0</v>
      </c>
      <c r="L220" s="111">
        <f t="shared" si="69"/>
        <v>0</v>
      </c>
      <c r="M220" s="114"/>
      <c r="N220" s="115"/>
      <c r="O220" s="33"/>
      <c r="P220" s="33"/>
      <c r="Q220" s="33"/>
      <c r="R220" s="33"/>
      <c r="S220" s="33"/>
      <c r="T220" s="10"/>
      <c r="U220" s="10"/>
      <c r="V220" s="10"/>
      <c r="W220" s="10"/>
      <c r="X220" s="10"/>
      <c r="Y220" s="10"/>
      <c r="Z220" s="10"/>
      <c r="AA220" s="10"/>
      <c r="AB220" s="10"/>
    </row>
    <row r="221" ht="15.0" customHeight="1">
      <c r="A221" s="102" t="s">
        <v>398</v>
      </c>
      <c r="B221" s="383" t="s">
        <v>399</v>
      </c>
      <c r="C221" s="384"/>
      <c r="D221" s="385">
        <v>12.5</v>
      </c>
      <c r="E221" s="106" t="s">
        <v>33</v>
      </c>
      <c r="F221" s="107">
        <v>6.0</v>
      </c>
      <c r="G221" s="108">
        <v>218.1818181818182</v>
      </c>
      <c r="H221" s="108">
        <v>264.0</v>
      </c>
      <c r="I221" s="108">
        <f t="shared" si="67"/>
        <v>1309.090909</v>
      </c>
      <c r="J221" s="109">
        <v>0.0</v>
      </c>
      <c r="K221" s="110">
        <f t="shared" si="68"/>
        <v>0</v>
      </c>
      <c r="L221" s="111">
        <f t="shared" si="69"/>
        <v>0</v>
      </c>
      <c r="M221" s="114"/>
      <c r="N221" s="115"/>
      <c r="O221" s="33"/>
      <c r="P221" s="33"/>
      <c r="Q221" s="33"/>
      <c r="R221" s="33"/>
      <c r="S221" s="33"/>
      <c r="T221" s="10"/>
      <c r="U221" s="10"/>
      <c r="V221" s="10"/>
      <c r="W221" s="10"/>
      <c r="X221" s="10"/>
      <c r="Y221" s="10"/>
      <c r="Z221" s="10"/>
      <c r="AA221" s="10"/>
      <c r="AB221" s="10"/>
    </row>
    <row r="222" ht="15.0" customHeight="1">
      <c r="A222" s="102" t="s">
        <v>400</v>
      </c>
      <c r="B222" s="383" t="s">
        <v>401</v>
      </c>
      <c r="C222" s="384" t="s">
        <v>134</v>
      </c>
      <c r="D222" s="385">
        <v>12.9</v>
      </c>
      <c r="E222" s="106" t="s">
        <v>33</v>
      </c>
      <c r="F222" s="107">
        <v>6.0</v>
      </c>
      <c r="G222" s="108">
        <v>390.909090909091</v>
      </c>
      <c r="H222" s="108">
        <v>473.00000000000006</v>
      </c>
      <c r="I222" s="108">
        <f t="shared" si="67"/>
        <v>2345.454545</v>
      </c>
      <c r="J222" s="109">
        <v>0.0</v>
      </c>
      <c r="K222" s="110">
        <f t="shared" si="68"/>
        <v>0</v>
      </c>
      <c r="L222" s="111">
        <f t="shared" si="69"/>
        <v>0</v>
      </c>
      <c r="M222" s="114"/>
      <c r="N222" s="115"/>
      <c r="O222" s="33"/>
      <c r="P222" s="33"/>
      <c r="Q222" s="33"/>
      <c r="R222" s="33"/>
      <c r="S222" s="33"/>
      <c r="T222" s="10"/>
      <c r="U222" s="10"/>
      <c r="V222" s="10"/>
      <c r="W222" s="10"/>
      <c r="X222" s="10"/>
      <c r="Y222" s="10"/>
      <c r="Z222" s="10"/>
      <c r="AA222" s="10"/>
      <c r="AB222" s="10"/>
    </row>
    <row r="223" ht="15.0" customHeight="1">
      <c r="A223" s="102" t="s">
        <v>402</v>
      </c>
      <c r="B223" s="383" t="s">
        <v>403</v>
      </c>
      <c r="C223" s="384"/>
      <c r="D223" s="385"/>
      <c r="E223" s="106" t="s">
        <v>36</v>
      </c>
      <c r="F223" s="107">
        <v>6.0</v>
      </c>
      <c r="G223" s="108">
        <v>209.09090909090912</v>
      </c>
      <c r="H223" s="108">
        <v>253.00000000000003</v>
      </c>
      <c r="I223" s="108">
        <f t="shared" si="67"/>
        <v>1254.545455</v>
      </c>
      <c r="J223" s="109">
        <v>0.0</v>
      </c>
      <c r="K223" s="110">
        <f t="shared" si="68"/>
        <v>0</v>
      </c>
      <c r="L223" s="111">
        <f t="shared" si="69"/>
        <v>0</v>
      </c>
      <c r="M223" s="114"/>
      <c r="N223" s="115"/>
      <c r="O223" s="33"/>
      <c r="P223" s="33"/>
      <c r="Q223" s="33"/>
      <c r="R223" s="33"/>
      <c r="S223" s="33"/>
      <c r="T223" s="10"/>
      <c r="U223" s="10"/>
      <c r="V223" s="10"/>
      <c r="W223" s="10"/>
      <c r="X223" s="10"/>
      <c r="Y223" s="10"/>
      <c r="Z223" s="10"/>
      <c r="AA223" s="10"/>
      <c r="AB223" s="10"/>
    </row>
    <row r="224" ht="15.0" customHeight="1">
      <c r="A224" s="102" t="s">
        <v>404</v>
      </c>
      <c r="B224" s="383" t="s">
        <v>405</v>
      </c>
      <c r="C224" s="384" t="s">
        <v>128</v>
      </c>
      <c r="D224" s="385">
        <v>14.5</v>
      </c>
      <c r="E224" s="106" t="s">
        <v>36</v>
      </c>
      <c r="F224" s="107">
        <v>6.0</v>
      </c>
      <c r="G224" s="108">
        <v>218.1818181818182</v>
      </c>
      <c r="H224" s="108">
        <v>264.0</v>
      </c>
      <c r="I224" s="108">
        <f t="shared" si="67"/>
        <v>1309.090909</v>
      </c>
      <c r="J224" s="109">
        <v>0.0</v>
      </c>
      <c r="K224" s="110">
        <f t="shared" si="68"/>
        <v>0</v>
      </c>
      <c r="L224" s="111">
        <f t="shared" si="69"/>
        <v>0</v>
      </c>
      <c r="M224" s="114"/>
      <c r="N224" s="115"/>
      <c r="O224" s="33"/>
      <c r="P224" s="33"/>
      <c r="Q224" s="33"/>
      <c r="R224" s="33"/>
      <c r="S224" s="33"/>
      <c r="T224" s="10"/>
      <c r="U224" s="10"/>
      <c r="V224" s="10"/>
      <c r="W224" s="10"/>
      <c r="X224" s="10"/>
      <c r="Y224" s="10"/>
      <c r="Z224" s="10"/>
      <c r="AA224" s="10"/>
      <c r="AB224" s="10"/>
    </row>
    <row r="225" ht="15.0" customHeight="1">
      <c r="A225" s="102" t="s">
        <v>406</v>
      </c>
      <c r="B225" s="383" t="s">
        <v>407</v>
      </c>
      <c r="C225" s="384" t="s">
        <v>128</v>
      </c>
      <c r="D225" s="385">
        <v>14.5</v>
      </c>
      <c r="E225" s="106" t="s">
        <v>36</v>
      </c>
      <c r="F225" s="107">
        <v>6.0</v>
      </c>
      <c r="G225" s="108">
        <v>345.4545454545455</v>
      </c>
      <c r="H225" s="108">
        <v>418.00000000000006</v>
      </c>
      <c r="I225" s="108">
        <f t="shared" si="67"/>
        <v>2072.727273</v>
      </c>
      <c r="J225" s="109">
        <v>0.0</v>
      </c>
      <c r="K225" s="110">
        <f t="shared" si="68"/>
        <v>0</v>
      </c>
      <c r="L225" s="111">
        <f t="shared" si="69"/>
        <v>0</v>
      </c>
      <c r="M225" s="114"/>
      <c r="N225" s="115"/>
      <c r="O225" s="33"/>
      <c r="P225" s="33"/>
      <c r="Q225" s="33"/>
      <c r="R225" s="33"/>
      <c r="S225" s="33"/>
      <c r="T225" s="10"/>
      <c r="U225" s="10"/>
      <c r="V225" s="10"/>
      <c r="W225" s="10"/>
      <c r="X225" s="10"/>
      <c r="Y225" s="10"/>
      <c r="Z225" s="10"/>
      <c r="AA225" s="10"/>
      <c r="AB225" s="10"/>
    </row>
    <row r="226" ht="15.0" customHeight="1">
      <c r="A226" s="102"/>
      <c r="B226" s="383" t="s">
        <v>408</v>
      </c>
      <c r="C226" s="384"/>
      <c r="D226" s="385">
        <v>14.5</v>
      </c>
      <c r="E226" s="106" t="s">
        <v>36</v>
      </c>
      <c r="F226" s="107">
        <v>6.0</v>
      </c>
      <c r="G226" s="108">
        <v>172.72727272727275</v>
      </c>
      <c r="H226" s="108">
        <v>209.00000000000003</v>
      </c>
      <c r="I226" s="108">
        <f t="shared" si="67"/>
        <v>1036.363636</v>
      </c>
      <c r="J226" s="109">
        <v>0.0</v>
      </c>
      <c r="K226" s="110">
        <f t="shared" si="68"/>
        <v>0</v>
      </c>
      <c r="L226" s="111">
        <f t="shared" si="69"/>
        <v>0</v>
      </c>
      <c r="M226" s="114"/>
      <c r="N226" s="115"/>
      <c r="O226" s="33"/>
      <c r="P226" s="33"/>
      <c r="Q226" s="33"/>
      <c r="R226" s="33"/>
      <c r="S226" s="33"/>
      <c r="T226" s="10"/>
      <c r="U226" s="10"/>
      <c r="V226" s="10"/>
      <c r="W226" s="10"/>
      <c r="X226" s="10"/>
      <c r="Y226" s="10"/>
      <c r="Z226" s="10"/>
      <c r="AA226" s="10"/>
      <c r="AB226" s="10"/>
    </row>
    <row r="227" ht="15.0" customHeight="1">
      <c r="A227" s="102"/>
      <c r="B227" s="383" t="s">
        <v>409</v>
      </c>
      <c r="C227" s="384" t="s">
        <v>134</v>
      </c>
      <c r="D227" s="385">
        <v>14.5</v>
      </c>
      <c r="E227" s="106" t="s">
        <v>36</v>
      </c>
      <c r="F227" s="107">
        <v>6.0</v>
      </c>
      <c r="G227" s="108">
        <v>890.909090909091</v>
      </c>
      <c r="H227" s="108">
        <v>1078.0</v>
      </c>
      <c r="I227" s="108">
        <f t="shared" si="67"/>
        <v>5345.454545</v>
      </c>
      <c r="J227" s="109">
        <v>0.0</v>
      </c>
      <c r="K227" s="110">
        <f t="shared" si="68"/>
        <v>0</v>
      </c>
      <c r="L227" s="111">
        <f t="shared" si="69"/>
        <v>0</v>
      </c>
      <c r="M227" s="114"/>
      <c r="N227" s="115"/>
      <c r="O227" s="33"/>
      <c r="P227" s="33"/>
      <c r="Q227" s="33"/>
      <c r="R227" s="33"/>
      <c r="S227" s="33"/>
      <c r="T227" s="10"/>
      <c r="U227" s="10"/>
      <c r="V227" s="10"/>
      <c r="W227" s="10"/>
      <c r="X227" s="10"/>
      <c r="Y227" s="10"/>
      <c r="Z227" s="10"/>
      <c r="AA227" s="10"/>
      <c r="AB227" s="10"/>
    </row>
    <row r="228" ht="15.0" customHeight="1">
      <c r="A228" s="102" t="s">
        <v>410</v>
      </c>
      <c r="B228" s="383" t="s">
        <v>411</v>
      </c>
      <c r="C228" s="384" t="s">
        <v>125</v>
      </c>
      <c r="D228" s="385"/>
      <c r="E228" s="106" t="s">
        <v>36</v>
      </c>
      <c r="F228" s="107">
        <v>6.0</v>
      </c>
      <c r="G228" s="108">
        <v>345.4545454545455</v>
      </c>
      <c r="H228" s="108">
        <v>418.00000000000006</v>
      </c>
      <c r="I228" s="108">
        <f t="shared" si="67"/>
        <v>2072.727273</v>
      </c>
      <c r="J228" s="109">
        <v>0.0</v>
      </c>
      <c r="K228" s="110">
        <f t="shared" si="68"/>
        <v>0</v>
      </c>
      <c r="L228" s="111">
        <f t="shared" si="69"/>
        <v>0</v>
      </c>
      <c r="M228" s="114"/>
      <c r="N228" s="115"/>
      <c r="O228" s="33"/>
      <c r="P228" s="33"/>
      <c r="Q228" s="33"/>
      <c r="R228" s="33"/>
      <c r="S228" s="33"/>
      <c r="T228" s="10"/>
      <c r="U228" s="10"/>
      <c r="V228" s="10"/>
      <c r="W228" s="10"/>
      <c r="X228" s="10"/>
      <c r="Y228" s="10"/>
      <c r="Z228" s="10"/>
      <c r="AA228" s="10"/>
      <c r="AB228" s="10"/>
    </row>
    <row r="229" ht="15.0" customHeight="1">
      <c r="A229" s="102" t="s">
        <v>412</v>
      </c>
      <c r="B229" s="383" t="s">
        <v>413</v>
      </c>
      <c r="C229" s="384" t="s">
        <v>128</v>
      </c>
      <c r="D229" s="385">
        <v>14.5</v>
      </c>
      <c r="E229" s="106" t="s">
        <v>36</v>
      </c>
      <c r="F229" s="107">
        <v>6.0</v>
      </c>
      <c r="G229" s="108">
        <v>354.5454545454546</v>
      </c>
      <c r="H229" s="108">
        <v>429.00000000000006</v>
      </c>
      <c r="I229" s="108">
        <f t="shared" si="67"/>
        <v>2127.272727</v>
      </c>
      <c r="J229" s="161">
        <v>0.0</v>
      </c>
      <c r="K229" s="110">
        <f t="shared" si="68"/>
        <v>0</v>
      </c>
      <c r="L229" s="111">
        <f t="shared" si="69"/>
        <v>0</v>
      </c>
      <c r="M229" s="114"/>
      <c r="N229" s="115"/>
      <c r="O229" s="33"/>
      <c r="P229" s="33"/>
      <c r="Q229" s="33"/>
      <c r="R229" s="33"/>
      <c r="S229" s="33"/>
      <c r="T229" s="10"/>
      <c r="U229" s="10"/>
      <c r="V229" s="10"/>
      <c r="W229" s="10"/>
      <c r="X229" s="10"/>
      <c r="Y229" s="10"/>
      <c r="Z229" s="10"/>
      <c r="AA229" s="10"/>
      <c r="AB229" s="10"/>
    </row>
    <row r="230" ht="15.0" customHeight="1">
      <c r="A230" s="102" t="s">
        <v>414</v>
      </c>
      <c r="B230" s="383" t="s">
        <v>415</v>
      </c>
      <c r="C230" s="384"/>
      <c r="D230" s="385">
        <v>14.67</v>
      </c>
      <c r="E230" s="106" t="s">
        <v>36</v>
      </c>
      <c r="F230" s="107">
        <v>6.0</v>
      </c>
      <c r="G230" s="108">
        <v>445.4545454545455</v>
      </c>
      <c r="H230" s="108">
        <v>539.0</v>
      </c>
      <c r="I230" s="108">
        <f t="shared" si="67"/>
        <v>2672.727273</v>
      </c>
      <c r="J230" s="109">
        <v>0.0</v>
      </c>
      <c r="K230" s="110">
        <f t="shared" si="68"/>
        <v>0</v>
      </c>
      <c r="L230" s="111">
        <f t="shared" si="69"/>
        <v>0</v>
      </c>
      <c r="M230" s="114"/>
      <c r="N230" s="115"/>
      <c r="O230" s="33"/>
      <c r="P230" s="33"/>
      <c r="Q230" s="33"/>
      <c r="R230" s="33"/>
      <c r="S230" s="33"/>
      <c r="T230" s="10"/>
      <c r="U230" s="10"/>
      <c r="V230" s="10"/>
      <c r="W230" s="10"/>
      <c r="X230" s="10"/>
      <c r="Y230" s="10"/>
      <c r="Z230" s="10"/>
      <c r="AA230" s="10"/>
      <c r="AB230" s="10"/>
    </row>
    <row r="231" ht="15.0" customHeight="1">
      <c r="A231" s="102" t="s">
        <v>416</v>
      </c>
      <c r="B231" s="383" t="s">
        <v>417</v>
      </c>
      <c r="C231" s="384" t="s">
        <v>143</v>
      </c>
      <c r="D231" s="385"/>
      <c r="E231" s="106" t="s">
        <v>36</v>
      </c>
      <c r="F231" s="107">
        <v>6.0</v>
      </c>
      <c r="G231" s="108">
        <v>681.818181818182</v>
      </c>
      <c r="H231" s="108">
        <v>825.0000000000001</v>
      </c>
      <c r="I231" s="108">
        <f t="shared" si="67"/>
        <v>4090.909091</v>
      </c>
      <c r="J231" s="161">
        <v>0.0</v>
      </c>
      <c r="K231" s="110">
        <f t="shared" si="68"/>
        <v>0</v>
      </c>
      <c r="L231" s="111">
        <f t="shared" si="69"/>
        <v>0</v>
      </c>
      <c r="M231" s="114"/>
      <c r="N231" s="115"/>
      <c r="O231" s="33"/>
      <c r="P231" s="33"/>
      <c r="Q231" s="33"/>
      <c r="R231" s="33"/>
      <c r="S231" s="33"/>
      <c r="T231" s="10"/>
      <c r="U231" s="10"/>
      <c r="V231" s="10"/>
      <c r="W231" s="10"/>
      <c r="X231" s="10"/>
      <c r="Y231" s="10"/>
      <c r="Z231" s="10"/>
      <c r="AA231" s="10"/>
      <c r="AB231" s="10"/>
    </row>
    <row r="232" ht="15.0" customHeight="1">
      <c r="A232" s="154" t="s">
        <v>418</v>
      </c>
      <c r="B232" s="386" t="s">
        <v>419</v>
      </c>
      <c r="C232" s="387"/>
      <c r="D232" s="385">
        <v>13.5</v>
      </c>
      <c r="E232" s="158" t="s">
        <v>36</v>
      </c>
      <c r="F232" s="159">
        <v>6.0</v>
      </c>
      <c r="G232" s="160">
        <v>681.818181818182</v>
      </c>
      <c r="H232" s="160">
        <v>825.0000000000001</v>
      </c>
      <c r="I232" s="160">
        <f t="shared" si="67"/>
        <v>4090.909091</v>
      </c>
      <c r="J232" s="161">
        <v>0.0</v>
      </c>
      <c r="K232" s="162">
        <f t="shared" si="68"/>
        <v>0</v>
      </c>
      <c r="L232" s="163">
        <f t="shared" si="69"/>
        <v>0</v>
      </c>
      <c r="M232" s="164"/>
      <c r="N232" s="66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ht="15.0" hidden="1" customHeight="1">
      <c r="A233" s="165"/>
      <c r="B233" s="166" t="s">
        <v>420</v>
      </c>
      <c r="C233" s="259"/>
      <c r="D233" s="299"/>
      <c r="E233" s="261"/>
      <c r="F233" s="262"/>
      <c r="G233" s="263"/>
      <c r="H233" s="263"/>
      <c r="I233" s="263"/>
      <c r="J233" s="388"/>
      <c r="K233" s="265"/>
      <c r="L233" s="266"/>
      <c r="M233" s="267"/>
      <c r="N233" s="66"/>
    </row>
    <row r="234" ht="15.0" hidden="1" customHeight="1">
      <c r="A234" s="268" t="s">
        <v>421</v>
      </c>
      <c r="B234" s="389" t="s">
        <v>422</v>
      </c>
      <c r="C234" s="390"/>
      <c r="D234" s="105"/>
      <c r="E234" s="271" t="s">
        <v>33</v>
      </c>
      <c r="F234" s="272">
        <v>6.0</v>
      </c>
      <c r="G234" s="273">
        <v>118.18181818181819</v>
      </c>
      <c r="H234" s="273">
        <v>143.0</v>
      </c>
      <c r="I234" s="273">
        <f>G234*F234</f>
        <v>709.0909091</v>
      </c>
      <c r="J234" s="274">
        <v>0.0</v>
      </c>
      <c r="K234" s="275">
        <f>(I234*J234)+(M234*G234)</f>
        <v>0</v>
      </c>
      <c r="L234" s="276">
        <f>K234*1.21</f>
        <v>0</v>
      </c>
      <c r="M234" s="277"/>
      <c r="N234" s="66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ht="15.75" hidden="1" customHeight="1">
      <c r="A235" s="165"/>
      <c r="B235" s="166" t="s">
        <v>423</v>
      </c>
      <c r="C235" s="259"/>
      <c r="D235" s="299"/>
      <c r="E235" s="261"/>
      <c r="F235" s="262"/>
      <c r="G235" s="263"/>
      <c r="H235" s="263"/>
      <c r="I235" s="263"/>
      <c r="J235" s="388"/>
      <c r="K235" s="265"/>
      <c r="L235" s="266"/>
      <c r="M235" s="267"/>
      <c r="N235" s="66"/>
    </row>
    <row r="236" ht="15.0" hidden="1" customHeight="1">
      <c r="A236" s="391" t="s">
        <v>424</v>
      </c>
      <c r="B236" s="392" t="s">
        <v>425</v>
      </c>
      <c r="C236" s="393"/>
      <c r="D236" s="105"/>
      <c r="E236" s="106" t="s">
        <v>36</v>
      </c>
      <c r="F236" s="107">
        <v>6.0</v>
      </c>
      <c r="G236" s="273">
        <v>118.18181818181819</v>
      </c>
      <c r="H236" s="273">
        <v>143.0</v>
      </c>
      <c r="I236" s="273">
        <f t="shared" ref="I236:I237" si="70">G236*F236</f>
        <v>709.0909091</v>
      </c>
      <c r="J236" s="109">
        <v>0.0</v>
      </c>
      <c r="K236" s="110">
        <f t="shared" ref="K236:K237" si="71">(I236*J236)+(M236*G236)</f>
        <v>0</v>
      </c>
      <c r="L236" s="141">
        <f t="shared" ref="L236:L237" si="72">K236*1.21</f>
        <v>0</v>
      </c>
      <c r="M236" s="309"/>
      <c r="N236" s="66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ht="15.0" hidden="1" customHeight="1">
      <c r="A237" s="391" t="s">
        <v>426</v>
      </c>
      <c r="B237" s="392" t="s">
        <v>427</v>
      </c>
      <c r="C237" s="394"/>
      <c r="D237" s="188"/>
      <c r="E237" s="106" t="s">
        <v>36</v>
      </c>
      <c r="F237" s="107">
        <v>6.0</v>
      </c>
      <c r="G237" s="273">
        <v>118.18181818181819</v>
      </c>
      <c r="H237" s="273">
        <v>143.0</v>
      </c>
      <c r="I237" s="273">
        <f t="shared" si="70"/>
        <v>709.0909091</v>
      </c>
      <c r="J237" s="109">
        <v>0.0</v>
      </c>
      <c r="K237" s="110">
        <f t="shared" si="71"/>
        <v>0</v>
      </c>
      <c r="L237" s="141">
        <f t="shared" si="72"/>
        <v>0</v>
      </c>
      <c r="M237" s="309"/>
      <c r="N237" s="66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ht="15.75" customHeight="1">
      <c r="A238" s="312"/>
      <c r="B238" s="313" t="s">
        <v>269</v>
      </c>
      <c r="C238" s="314"/>
      <c r="D238" s="315"/>
      <c r="E238" s="316"/>
      <c r="F238" s="317"/>
      <c r="G238" s="318"/>
      <c r="H238" s="318"/>
      <c r="I238" s="318"/>
      <c r="J238" s="319"/>
      <c r="K238" s="320"/>
      <c r="L238" s="266"/>
      <c r="M238" s="321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ht="15.75" customHeight="1">
      <c r="A239" s="395"/>
      <c r="B239" s="396" t="s">
        <v>428</v>
      </c>
      <c r="C239" s="397"/>
      <c r="D239" s="153"/>
      <c r="E239" s="106" t="s">
        <v>33</v>
      </c>
      <c r="F239" s="107">
        <v>6.0</v>
      </c>
      <c r="G239" s="108">
        <v>169.4</v>
      </c>
      <c r="H239" s="108">
        <v>205.0</v>
      </c>
      <c r="I239" s="398">
        <v>1016.52</v>
      </c>
      <c r="J239" s="109">
        <v>0.0</v>
      </c>
      <c r="K239" s="399">
        <v>0.0</v>
      </c>
      <c r="L239" s="400">
        <v>0.0</v>
      </c>
      <c r="M239" s="401"/>
      <c r="N239" s="402"/>
      <c r="O239" s="402"/>
      <c r="P239" s="402"/>
      <c r="Q239" s="402"/>
      <c r="R239" s="402"/>
      <c r="S239" s="402"/>
      <c r="T239" s="402"/>
      <c r="U239" s="402"/>
      <c r="V239" s="402"/>
      <c r="W239" s="402"/>
      <c r="X239" s="402"/>
      <c r="Y239" s="402"/>
      <c r="Z239" s="402"/>
    </row>
    <row r="240" ht="34.5" customHeight="1">
      <c r="A240" s="403"/>
      <c r="B240" s="404"/>
      <c r="C240" s="405"/>
      <c r="D240" s="406"/>
      <c r="E240" s="407"/>
      <c r="F240" s="408"/>
      <c r="G240" s="409"/>
      <c r="H240" s="409"/>
      <c r="I240" s="409"/>
      <c r="J240" s="410"/>
      <c r="K240" s="411"/>
      <c r="L240" s="412"/>
      <c r="M240" s="413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</row>
    <row r="241" ht="34.5" customHeight="1">
      <c r="A241" s="414"/>
      <c r="B241" s="415" t="s">
        <v>429</v>
      </c>
      <c r="C241" s="416"/>
      <c r="D241" s="335"/>
      <c r="E241" s="417"/>
      <c r="F241" s="418"/>
      <c r="G241" s="419"/>
      <c r="H241" s="419"/>
      <c r="I241" s="419"/>
      <c r="J241" s="420"/>
      <c r="K241" s="421"/>
      <c r="L241" s="422"/>
      <c r="M241" s="423"/>
      <c r="N241" s="66"/>
    </row>
    <row r="242" ht="15.0" customHeight="1">
      <c r="A242" s="424"/>
      <c r="B242" s="81" t="s">
        <v>430</v>
      </c>
      <c r="C242" s="82"/>
      <c r="D242" s="299"/>
      <c r="E242" s="84"/>
      <c r="F242" s="85"/>
      <c r="G242" s="86"/>
      <c r="H242" s="86"/>
      <c r="I242" s="86"/>
      <c r="J242" s="87"/>
      <c r="K242" s="88"/>
      <c r="L242" s="425"/>
      <c r="M242" s="90"/>
      <c r="N242" s="66"/>
    </row>
    <row r="243" ht="15.0" customHeight="1">
      <c r="A243" s="278" t="s">
        <v>431</v>
      </c>
      <c r="B243" s="269" t="s">
        <v>432</v>
      </c>
      <c r="C243" s="270"/>
      <c r="D243" s="105">
        <v>13.5</v>
      </c>
      <c r="E243" s="271" t="s">
        <v>33</v>
      </c>
      <c r="F243" s="272">
        <v>12.0</v>
      </c>
      <c r="G243" s="273">
        <v>371.90082644628103</v>
      </c>
      <c r="H243" s="273">
        <v>450.0</v>
      </c>
      <c r="I243" s="273">
        <f t="shared" ref="I243:I245" si="73">G243*F243</f>
        <v>4462.809917</v>
      </c>
      <c r="J243" s="274">
        <v>0.0</v>
      </c>
      <c r="K243" s="275">
        <f t="shared" ref="K243:K245" si="74">(I243*J243)+(M243*G243)</f>
        <v>0</v>
      </c>
      <c r="L243" s="276">
        <f t="shared" ref="L243:L245" si="75">K243*1.21</f>
        <v>0</v>
      </c>
      <c r="M243" s="277"/>
      <c r="N243" s="66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ht="15.0" customHeight="1">
      <c r="A244" s="102" t="s">
        <v>433</v>
      </c>
      <c r="B244" s="103" t="s">
        <v>434</v>
      </c>
      <c r="C244" s="104"/>
      <c r="D244" s="105">
        <v>14.0</v>
      </c>
      <c r="E244" s="106" t="s">
        <v>36</v>
      </c>
      <c r="F244" s="107">
        <v>12.0</v>
      </c>
      <c r="G244" s="108">
        <v>363.6363636363636</v>
      </c>
      <c r="H244" s="108">
        <v>440.0</v>
      </c>
      <c r="I244" s="108">
        <f t="shared" si="73"/>
        <v>4363.636364</v>
      </c>
      <c r="J244" s="109">
        <v>0.0</v>
      </c>
      <c r="K244" s="110">
        <f t="shared" si="74"/>
        <v>0</v>
      </c>
      <c r="L244" s="111">
        <f t="shared" si="75"/>
        <v>0</v>
      </c>
      <c r="M244" s="112"/>
      <c r="N244" s="66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ht="15.0" customHeight="1">
      <c r="A245" s="102" t="s">
        <v>435</v>
      </c>
      <c r="B245" s="103" t="s">
        <v>436</v>
      </c>
      <c r="C245" s="104"/>
      <c r="D245" s="105">
        <v>13.5</v>
      </c>
      <c r="E245" s="106" t="s">
        <v>36</v>
      </c>
      <c r="F245" s="107">
        <v>12.0</v>
      </c>
      <c r="G245" s="108">
        <v>438.01652892561987</v>
      </c>
      <c r="H245" s="108">
        <v>530.0</v>
      </c>
      <c r="I245" s="108">
        <f t="shared" si="73"/>
        <v>5256.198347</v>
      </c>
      <c r="J245" s="109">
        <v>0.0</v>
      </c>
      <c r="K245" s="110">
        <f t="shared" si="74"/>
        <v>0</v>
      </c>
      <c r="L245" s="111">
        <f t="shared" si="75"/>
        <v>0</v>
      </c>
      <c r="M245" s="112"/>
      <c r="N245" s="66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ht="15.0" customHeight="1">
      <c r="A246" s="426" t="s">
        <v>437</v>
      </c>
      <c r="B246" s="155" t="s">
        <v>438</v>
      </c>
      <c r="C246" s="156"/>
      <c r="D246" s="105"/>
      <c r="E246" s="158"/>
      <c r="F246" s="159"/>
      <c r="G246" s="160"/>
      <c r="H246" s="160"/>
      <c r="I246" s="160"/>
      <c r="J246" s="161"/>
      <c r="K246" s="162"/>
      <c r="L246" s="163"/>
      <c r="M246" s="164"/>
      <c r="N246" s="66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ht="15.0" customHeight="1">
      <c r="A247" s="154" t="s">
        <v>439</v>
      </c>
      <c r="B247" s="155" t="s">
        <v>440</v>
      </c>
      <c r="C247" s="156"/>
      <c r="D247" s="105">
        <v>13.5</v>
      </c>
      <c r="E247" s="158" t="s">
        <v>36</v>
      </c>
      <c r="F247" s="159">
        <v>12.0</v>
      </c>
      <c r="G247" s="160">
        <v>438.01652892561987</v>
      </c>
      <c r="H247" s="160">
        <v>530.0</v>
      </c>
      <c r="I247" s="160">
        <f>G247*F247</f>
        <v>5256.198347</v>
      </c>
      <c r="J247" s="161">
        <v>0.0</v>
      </c>
      <c r="K247" s="162">
        <f>(I247*J247)+(M247*G247)</f>
        <v>0</v>
      </c>
      <c r="L247" s="163">
        <f>K247*1.21</f>
        <v>0</v>
      </c>
      <c r="M247" s="164"/>
      <c r="N247" s="66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ht="15.0" customHeight="1">
      <c r="A248" s="165"/>
      <c r="B248" s="166" t="s">
        <v>441</v>
      </c>
      <c r="C248" s="259"/>
      <c r="D248" s="299"/>
      <c r="E248" s="261"/>
      <c r="F248" s="262"/>
      <c r="G248" s="263"/>
      <c r="H248" s="263"/>
      <c r="I248" s="263"/>
      <c r="J248" s="264"/>
      <c r="K248" s="265"/>
      <c r="L248" s="266"/>
      <c r="M248" s="267"/>
      <c r="N248" s="66"/>
    </row>
    <row r="249" ht="15.0" customHeight="1">
      <c r="A249" s="268" t="s">
        <v>442</v>
      </c>
      <c r="B249" s="269" t="s">
        <v>443</v>
      </c>
      <c r="C249" s="270"/>
      <c r="D249" s="105">
        <v>14.5</v>
      </c>
      <c r="E249" s="271" t="s">
        <v>36</v>
      </c>
      <c r="F249" s="272">
        <v>12.0</v>
      </c>
      <c r="G249" s="273">
        <v>537.1900826446281</v>
      </c>
      <c r="H249" s="273">
        <v>650.0</v>
      </c>
      <c r="I249" s="273">
        <f t="shared" ref="I249:I251" si="76">G249*F249</f>
        <v>6446.280992</v>
      </c>
      <c r="J249" s="274">
        <v>0.0</v>
      </c>
      <c r="K249" s="275">
        <f t="shared" ref="K249:K251" si="77">(I249*J249)+(M249*G249)</f>
        <v>0</v>
      </c>
      <c r="L249" s="276">
        <f t="shared" ref="L249:L251" si="78">K249*1.21</f>
        <v>0</v>
      </c>
      <c r="M249" s="277"/>
      <c r="N249" s="66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ht="15.0" customHeight="1">
      <c r="A250" s="102" t="s">
        <v>444</v>
      </c>
      <c r="B250" s="103" t="s">
        <v>445</v>
      </c>
      <c r="C250" s="104"/>
      <c r="D250" s="105">
        <v>14.5</v>
      </c>
      <c r="E250" s="106" t="s">
        <v>36</v>
      </c>
      <c r="F250" s="107">
        <v>12.0</v>
      </c>
      <c r="G250" s="108">
        <v>537.1900826446281</v>
      </c>
      <c r="H250" s="108">
        <v>650.0</v>
      </c>
      <c r="I250" s="108">
        <f t="shared" si="76"/>
        <v>6446.280992</v>
      </c>
      <c r="J250" s="109">
        <v>0.0</v>
      </c>
      <c r="K250" s="110">
        <f t="shared" si="77"/>
        <v>0</v>
      </c>
      <c r="L250" s="111">
        <f t="shared" si="78"/>
        <v>0</v>
      </c>
      <c r="M250" s="112"/>
      <c r="N250" s="66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ht="15.0" customHeight="1">
      <c r="A251" s="154" t="s">
        <v>446</v>
      </c>
      <c r="B251" s="155" t="s">
        <v>447</v>
      </c>
      <c r="C251" s="156"/>
      <c r="D251" s="105"/>
      <c r="E251" s="158" t="s">
        <v>36</v>
      </c>
      <c r="F251" s="159">
        <v>12.0</v>
      </c>
      <c r="G251" s="160">
        <v>537.1900826446281</v>
      </c>
      <c r="H251" s="160">
        <v>650.0</v>
      </c>
      <c r="I251" s="160">
        <f t="shared" si="76"/>
        <v>6446.280992</v>
      </c>
      <c r="J251" s="161">
        <v>0.0</v>
      </c>
      <c r="K251" s="162">
        <f t="shared" si="77"/>
        <v>0</v>
      </c>
      <c r="L251" s="163">
        <f t="shared" si="78"/>
        <v>0</v>
      </c>
      <c r="M251" s="164"/>
      <c r="N251" s="66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ht="15.0" hidden="1" customHeight="1">
      <c r="A252" s="165"/>
      <c r="B252" s="166" t="s">
        <v>429</v>
      </c>
      <c r="C252" s="259"/>
      <c r="D252" s="299"/>
      <c r="E252" s="261"/>
      <c r="F252" s="262"/>
      <c r="G252" s="263"/>
      <c r="H252" s="263"/>
      <c r="I252" s="263"/>
      <c r="J252" s="388"/>
      <c r="K252" s="265"/>
      <c r="L252" s="266"/>
      <c r="M252" s="267"/>
      <c r="N252" s="66"/>
    </row>
    <row r="253" ht="15.0" hidden="1" customHeight="1">
      <c r="A253" s="427"/>
      <c r="B253" s="428" t="s">
        <v>448</v>
      </c>
      <c r="C253" s="429"/>
      <c r="D253" s="105"/>
      <c r="E253" s="430" t="s">
        <v>52</v>
      </c>
      <c r="F253" s="431">
        <v>6.0</v>
      </c>
      <c r="G253" s="432">
        <v>123.97</v>
      </c>
      <c r="H253" s="432">
        <v>150.0</v>
      </c>
      <c r="I253" s="432">
        <f>G253*F253</f>
        <v>743.82</v>
      </c>
      <c r="J253" s="379">
        <v>0.0</v>
      </c>
      <c r="K253" s="433">
        <f>(I253*J253)+(M253*G253)</f>
        <v>0</v>
      </c>
      <c r="L253" s="434">
        <f>K253*1.21</f>
        <v>0</v>
      </c>
      <c r="M253" s="9"/>
      <c r="N253" s="66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ht="30.75" customHeight="1">
      <c r="A254" s="348"/>
      <c r="B254" s="349"/>
      <c r="C254" s="435"/>
      <c r="D254" s="191"/>
      <c r="E254" s="351"/>
      <c r="F254" s="352"/>
      <c r="G254" s="353"/>
      <c r="H254" s="353"/>
      <c r="I254" s="353"/>
      <c r="J254" s="354"/>
      <c r="K254" s="355"/>
      <c r="L254" s="356"/>
      <c r="M254" s="357"/>
      <c r="N254" s="436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ht="30.75" customHeight="1">
      <c r="A255" s="332"/>
      <c r="B255" s="333" t="s">
        <v>449</v>
      </c>
      <c r="C255" s="437"/>
      <c r="D255" s="438"/>
      <c r="E255" s="358"/>
      <c r="F255" s="359"/>
      <c r="G255" s="360"/>
      <c r="H255" s="360"/>
      <c r="I255" s="360"/>
      <c r="J255" s="361"/>
      <c r="K255" s="362"/>
      <c r="L255" s="341"/>
      <c r="M255" s="342"/>
      <c r="N255" s="66"/>
    </row>
    <row r="256" ht="15.75" hidden="1" customHeight="1">
      <c r="A256" s="165"/>
      <c r="B256" s="166" t="s">
        <v>450</v>
      </c>
      <c r="C256" s="259"/>
      <c r="D256" s="299"/>
      <c r="E256" s="261"/>
      <c r="F256" s="262"/>
      <c r="G256" s="263"/>
      <c r="H256" s="263"/>
      <c r="I256" s="263"/>
      <c r="J256" s="388"/>
      <c r="K256" s="265"/>
      <c r="L256" s="266"/>
      <c r="M256" s="267"/>
      <c r="N256" s="66"/>
    </row>
    <row r="257" ht="15.75" hidden="1" customHeight="1">
      <c r="A257" s="154" t="s">
        <v>451</v>
      </c>
      <c r="B257" s="155" t="s">
        <v>452</v>
      </c>
      <c r="C257" s="156"/>
      <c r="D257" s="105"/>
      <c r="E257" s="158" t="s">
        <v>36</v>
      </c>
      <c r="F257" s="159">
        <v>6.0</v>
      </c>
      <c r="G257" s="108">
        <f>H257/1.21</f>
        <v>327.2727273</v>
      </c>
      <c r="H257" s="439">
        <v>396.00000000000006</v>
      </c>
      <c r="I257" s="160">
        <f>G257*F257</f>
        <v>1963.636364</v>
      </c>
      <c r="J257" s="161">
        <v>0.0</v>
      </c>
      <c r="K257" s="110">
        <f>(I257*J257)+(M257*G257)</f>
        <v>0</v>
      </c>
      <c r="L257" s="141">
        <f>K257*1.21</f>
        <v>0</v>
      </c>
      <c r="M257" s="309"/>
      <c r="N257" s="66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ht="15.75" customHeight="1">
      <c r="A258" s="165"/>
      <c r="B258" s="166" t="s">
        <v>453</v>
      </c>
      <c r="C258" s="259"/>
      <c r="D258" s="299"/>
      <c r="E258" s="261"/>
      <c r="F258" s="262"/>
      <c r="G258" s="263"/>
      <c r="H258" s="263"/>
      <c r="I258" s="263"/>
      <c r="J258" s="264"/>
      <c r="K258" s="265"/>
      <c r="L258" s="266"/>
      <c r="M258" s="267"/>
      <c r="N258" s="66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</row>
    <row r="259" ht="15.75" customHeight="1">
      <c r="A259" s="139" t="s">
        <v>454</v>
      </c>
      <c r="B259" s="440" t="s">
        <v>455</v>
      </c>
      <c r="C259" s="127"/>
      <c r="D259" s="105"/>
      <c r="E259" s="106" t="s">
        <v>33</v>
      </c>
      <c r="F259" s="107">
        <v>6.0</v>
      </c>
      <c r="G259" s="108">
        <v>227.27272727272728</v>
      </c>
      <c r="H259" s="441">
        <v>275.0</v>
      </c>
      <c r="I259" s="160">
        <f t="shared" ref="I259:I270" si="79">G259*F259</f>
        <v>1363.636364</v>
      </c>
      <c r="J259" s="161">
        <v>0.0</v>
      </c>
      <c r="K259" s="110">
        <f t="shared" ref="K259:K270" si="80">(I259*J259)+(M259*G259)</f>
        <v>0</v>
      </c>
      <c r="L259" s="141">
        <f t="shared" ref="L259:L270" si="81">K259*1.21</f>
        <v>0</v>
      </c>
      <c r="M259" s="309"/>
      <c r="N259" s="66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ht="15.75" customHeight="1">
      <c r="A260" s="139" t="s">
        <v>456</v>
      </c>
      <c r="B260" s="440" t="s">
        <v>457</v>
      </c>
      <c r="C260" s="127"/>
      <c r="D260" s="105"/>
      <c r="E260" s="106" t="s">
        <v>33</v>
      </c>
      <c r="F260" s="107">
        <v>6.0</v>
      </c>
      <c r="G260" s="108">
        <v>227.27272727272728</v>
      </c>
      <c r="H260" s="441">
        <v>275.0</v>
      </c>
      <c r="I260" s="160">
        <f t="shared" si="79"/>
        <v>1363.636364</v>
      </c>
      <c r="J260" s="161">
        <v>0.0</v>
      </c>
      <c r="K260" s="110">
        <f t="shared" si="80"/>
        <v>0</v>
      </c>
      <c r="L260" s="141">
        <f t="shared" si="81"/>
        <v>0</v>
      </c>
      <c r="M260" s="309"/>
      <c r="N260" s="66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ht="15.75" customHeight="1">
      <c r="A261" s="139" t="s">
        <v>458</v>
      </c>
      <c r="B261" s="440" t="s">
        <v>459</v>
      </c>
      <c r="C261" s="127"/>
      <c r="D261" s="105">
        <v>13.5</v>
      </c>
      <c r="E261" s="106" t="s">
        <v>36</v>
      </c>
      <c r="F261" s="107">
        <v>6.0</v>
      </c>
      <c r="G261" s="108">
        <v>227.27272727272728</v>
      </c>
      <c r="H261" s="441">
        <v>275.0</v>
      </c>
      <c r="I261" s="160">
        <f t="shared" si="79"/>
        <v>1363.636364</v>
      </c>
      <c r="J261" s="161">
        <v>0.0</v>
      </c>
      <c r="K261" s="110">
        <f t="shared" si="80"/>
        <v>0</v>
      </c>
      <c r="L261" s="141">
        <f t="shared" si="81"/>
        <v>0</v>
      </c>
      <c r="M261" s="309"/>
      <c r="N261" s="66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ht="15.75" customHeight="1">
      <c r="A262" s="139" t="s">
        <v>460</v>
      </c>
      <c r="B262" s="440" t="s">
        <v>461</v>
      </c>
      <c r="C262" s="127"/>
      <c r="D262" s="105"/>
      <c r="E262" s="106" t="s">
        <v>36</v>
      </c>
      <c r="F262" s="107">
        <v>6.0</v>
      </c>
      <c r="G262" s="108">
        <v>227.27272727272728</v>
      </c>
      <c r="H262" s="441">
        <v>275.0</v>
      </c>
      <c r="I262" s="160">
        <f t="shared" si="79"/>
        <v>1363.636364</v>
      </c>
      <c r="J262" s="161">
        <v>0.0</v>
      </c>
      <c r="K262" s="110">
        <f t="shared" si="80"/>
        <v>0</v>
      </c>
      <c r="L262" s="141">
        <f t="shared" si="81"/>
        <v>0</v>
      </c>
      <c r="M262" s="309"/>
      <c r="N262" s="66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ht="15.75" customHeight="1">
      <c r="A263" s="139" t="s">
        <v>462</v>
      </c>
      <c r="B263" s="440" t="s">
        <v>463</v>
      </c>
      <c r="C263" s="127"/>
      <c r="D263" s="105"/>
      <c r="E263" s="106" t="s">
        <v>36</v>
      </c>
      <c r="F263" s="107">
        <v>6.0</v>
      </c>
      <c r="G263" s="108">
        <v>227.27272727272728</v>
      </c>
      <c r="H263" s="441">
        <v>275.0</v>
      </c>
      <c r="I263" s="160">
        <f t="shared" si="79"/>
        <v>1363.636364</v>
      </c>
      <c r="J263" s="161">
        <v>0.0</v>
      </c>
      <c r="K263" s="110">
        <f t="shared" si="80"/>
        <v>0</v>
      </c>
      <c r="L263" s="141">
        <f t="shared" si="81"/>
        <v>0</v>
      </c>
      <c r="M263" s="309"/>
      <c r="N263" s="66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ht="15.75" customHeight="1">
      <c r="A264" s="139" t="s">
        <v>464</v>
      </c>
      <c r="B264" s="440" t="s">
        <v>465</v>
      </c>
      <c r="C264" s="127"/>
      <c r="D264" s="105">
        <v>14.0</v>
      </c>
      <c r="E264" s="106" t="s">
        <v>36</v>
      </c>
      <c r="F264" s="107">
        <v>6.0</v>
      </c>
      <c r="G264" s="108">
        <v>354.5454545454546</v>
      </c>
      <c r="H264" s="441">
        <v>429.00000000000006</v>
      </c>
      <c r="I264" s="160">
        <f t="shared" si="79"/>
        <v>2127.272727</v>
      </c>
      <c r="J264" s="161">
        <v>0.0</v>
      </c>
      <c r="K264" s="110">
        <f t="shared" si="80"/>
        <v>0</v>
      </c>
      <c r="L264" s="141">
        <f t="shared" si="81"/>
        <v>0</v>
      </c>
      <c r="M264" s="309"/>
      <c r="N264" s="66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ht="15.75" customHeight="1">
      <c r="A265" s="139" t="s">
        <v>466</v>
      </c>
      <c r="B265" s="440" t="s">
        <v>467</v>
      </c>
      <c r="C265" s="127"/>
      <c r="D265" s="105">
        <v>14.0</v>
      </c>
      <c r="E265" s="106" t="s">
        <v>36</v>
      </c>
      <c r="F265" s="107">
        <v>6.0</v>
      </c>
      <c r="G265" s="108">
        <v>354.5454545454546</v>
      </c>
      <c r="H265" s="441">
        <v>429.00000000000006</v>
      </c>
      <c r="I265" s="160">
        <f t="shared" si="79"/>
        <v>2127.272727</v>
      </c>
      <c r="J265" s="161">
        <v>0.0</v>
      </c>
      <c r="K265" s="110">
        <f t="shared" si="80"/>
        <v>0</v>
      </c>
      <c r="L265" s="141">
        <f t="shared" si="81"/>
        <v>0</v>
      </c>
      <c r="M265" s="309"/>
      <c r="N265" s="66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ht="15.75" customHeight="1">
      <c r="A266" s="139" t="s">
        <v>468</v>
      </c>
      <c r="B266" s="440" t="s">
        <v>469</v>
      </c>
      <c r="C266" s="127"/>
      <c r="D266" s="105"/>
      <c r="E266" s="106" t="s">
        <v>33</v>
      </c>
      <c r="F266" s="107">
        <v>6.0</v>
      </c>
      <c r="G266" s="108">
        <v>409.0909090909091</v>
      </c>
      <c r="H266" s="441">
        <v>495.00000000000006</v>
      </c>
      <c r="I266" s="160">
        <f t="shared" si="79"/>
        <v>2454.545455</v>
      </c>
      <c r="J266" s="161">
        <v>0.0</v>
      </c>
      <c r="K266" s="110">
        <f t="shared" si="80"/>
        <v>0</v>
      </c>
      <c r="L266" s="141">
        <f t="shared" si="81"/>
        <v>0</v>
      </c>
      <c r="M266" s="309"/>
      <c r="N266" s="66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ht="15.75" customHeight="1">
      <c r="A267" s="139" t="s">
        <v>470</v>
      </c>
      <c r="B267" s="440" t="s">
        <v>471</v>
      </c>
      <c r="C267" s="127"/>
      <c r="D267" s="105"/>
      <c r="E267" s="106" t="s">
        <v>36</v>
      </c>
      <c r="F267" s="107">
        <v>6.0</v>
      </c>
      <c r="G267" s="108">
        <v>409.0909090909091</v>
      </c>
      <c r="H267" s="441">
        <v>495.00000000000006</v>
      </c>
      <c r="I267" s="160">
        <f t="shared" si="79"/>
        <v>2454.545455</v>
      </c>
      <c r="J267" s="161">
        <v>0.0</v>
      </c>
      <c r="K267" s="110">
        <f t="shared" si="80"/>
        <v>0</v>
      </c>
      <c r="L267" s="141">
        <f t="shared" si="81"/>
        <v>0</v>
      </c>
      <c r="M267" s="309"/>
      <c r="N267" s="66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ht="15.75" customHeight="1">
      <c r="A268" s="139" t="s">
        <v>472</v>
      </c>
      <c r="B268" s="440" t="s">
        <v>473</v>
      </c>
      <c r="C268" s="127"/>
      <c r="D268" s="105"/>
      <c r="E268" s="106" t="s">
        <v>36</v>
      </c>
      <c r="F268" s="107">
        <v>6.0</v>
      </c>
      <c r="G268" s="108">
        <v>681.818181818182</v>
      </c>
      <c r="H268" s="441">
        <v>825.0000000000001</v>
      </c>
      <c r="I268" s="160">
        <f t="shared" si="79"/>
        <v>4090.909091</v>
      </c>
      <c r="J268" s="161">
        <v>0.0</v>
      </c>
      <c r="K268" s="110">
        <f t="shared" si="80"/>
        <v>0</v>
      </c>
      <c r="L268" s="141">
        <f t="shared" si="81"/>
        <v>0</v>
      </c>
      <c r="M268" s="309"/>
      <c r="N268" s="66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ht="15.75" customHeight="1">
      <c r="A269" s="139" t="s">
        <v>474</v>
      </c>
      <c r="B269" s="440" t="s">
        <v>475</v>
      </c>
      <c r="C269" s="127"/>
      <c r="D269" s="105">
        <v>13.5</v>
      </c>
      <c r="E269" s="106" t="s">
        <v>33</v>
      </c>
      <c r="F269" s="107">
        <v>6.0</v>
      </c>
      <c r="G269" s="108">
        <v>772.7272727272729</v>
      </c>
      <c r="H269" s="441">
        <v>935.0000000000001</v>
      </c>
      <c r="I269" s="160">
        <f t="shared" si="79"/>
        <v>4636.363636</v>
      </c>
      <c r="J269" s="161">
        <v>0.0</v>
      </c>
      <c r="K269" s="110">
        <f t="shared" si="80"/>
        <v>0</v>
      </c>
      <c r="L269" s="141">
        <f t="shared" si="81"/>
        <v>0</v>
      </c>
      <c r="M269" s="309"/>
      <c r="N269" s="66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ht="15.75" customHeight="1">
      <c r="A270" s="139" t="s">
        <v>476</v>
      </c>
      <c r="B270" s="440" t="s">
        <v>477</v>
      </c>
      <c r="C270" s="127"/>
      <c r="D270" s="105">
        <v>13.5</v>
      </c>
      <c r="E270" s="106" t="s">
        <v>36</v>
      </c>
      <c r="F270" s="107">
        <v>6.0</v>
      </c>
      <c r="G270" s="108">
        <v>772.7272727272729</v>
      </c>
      <c r="H270" s="441">
        <v>935.0000000000001</v>
      </c>
      <c r="I270" s="160">
        <f t="shared" si="79"/>
        <v>4636.363636</v>
      </c>
      <c r="J270" s="161">
        <v>0.0</v>
      </c>
      <c r="K270" s="110">
        <f t="shared" si="80"/>
        <v>0</v>
      </c>
      <c r="L270" s="141">
        <f t="shared" si="81"/>
        <v>0</v>
      </c>
      <c r="M270" s="309"/>
      <c r="N270" s="66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ht="33.75" customHeight="1">
      <c r="A271" s="442"/>
      <c r="B271" s="443"/>
      <c r="C271" s="444"/>
      <c r="D271" s="191"/>
      <c r="E271" s="445"/>
      <c r="F271" s="446"/>
      <c r="G271" s="447"/>
      <c r="H271" s="447"/>
      <c r="I271" s="447"/>
      <c r="J271" s="448"/>
      <c r="K271" s="449"/>
      <c r="L271" s="356"/>
      <c r="M271" s="357"/>
      <c r="N271" s="450"/>
      <c r="O271" s="451"/>
      <c r="P271" s="451"/>
      <c r="Q271" s="451"/>
      <c r="R271" s="451"/>
      <c r="S271" s="451"/>
      <c r="T271" s="451"/>
      <c r="U271" s="451"/>
      <c r="V271" s="451"/>
      <c r="W271" s="451"/>
      <c r="X271" s="451"/>
      <c r="Y271" s="451"/>
      <c r="Z271" s="451"/>
      <c r="AA271" s="451"/>
      <c r="AB271" s="451"/>
    </row>
    <row r="272" ht="33.75" customHeight="1">
      <c r="A272" s="332"/>
      <c r="B272" s="333" t="s">
        <v>478</v>
      </c>
      <c r="C272" s="437"/>
      <c r="D272" s="438"/>
      <c r="E272" s="358"/>
      <c r="F272" s="359"/>
      <c r="G272" s="360"/>
      <c r="H272" s="360"/>
      <c r="I272" s="360"/>
      <c r="J272" s="361"/>
      <c r="K272" s="362"/>
      <c r="L272" s="341"/>
      <c r="M272" s="342"/>
      <c r="N272" s="66"/>
    </row>
    <row r="273" ht="15.0" customHeight="1">
      <c r="A273" s="165"/>
      <c r="B273" s="166" t="s">
        <v>479</v>
      </c>
      <c r="C273" s="259"/>
      <c r="D273" s="299"/>
      <c r="E273" s="261"/>
      <c r="F273" s="262"/>
      <c r="G273" s="263"/>
      <c r="H273" s="263"/>
      <c r="I273" s="263"/>
      <c r="J273" s="264"/>
      <c r="K273" s="265"/>
      <c r="L273" s="266"/>
      <c r="M273" s="267"/>
      <c r="N273" s="66"/>
    </row>
    <row r="274" ht="15.0" customHeight="1">
      <c r="A274" s="268" t="s">
        <v>480</v>
      </c>
      <c r="B274" s="269" t="s">
        <v>481</v>
      </c>
      <c r="C274" s="270"/>
      <c r="D274" s="105"/>
      <c r="E274" s="271" t="s">
        <v>33</v>
      </c>
      <c r="F274" s="272">
        <v>6.0</v>
      </c>
      <c r="G274" s="273">
        <v>627.2727272727274</v>
      </c>
      <c r="H274" s="273">
        <v>759.0000000000001</v>
      </c>
      <c r="I274" s="273">
        <f t="shared" ref="I274:I279" si="82">G274*F274</f>
        <v>3763.636364</v>
      </c>
      <c r="J274" s="274">
        <v>0.0</v>
      </c>
      <c r="K274" s="275">
        <f t="shared" ref="K274:K279" si="83">(I274*J274)+(M274*G274)</f>
        <v>0</v>
      </c>
      <c r="L274" s="276">
        <f t="shared" ref="L274:L279" si="84">K274*1.21</f>
        <v>0</v>
      </c>
      <c r="M274" s="277"/>
      <c r="N274" s="66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ht="15.0" customHeight="1">
      <c r="A275" s="365" t="s">
        <v>482</v>
      </c>
      <c r="B275" s="103" t="s">
        <v>483</v>
      </c>
      <c r="C275" s="104"/>
      <c r="D275" s="105">
        <v>14.0</v>
      </c>
      <c r="E275" s="106" t="s">
        <v>36</v>
      </c>
      <c r="F275" s="107">
        <v>6.0</v>
      </c>
      <c r="G275" s="108">
        <v>390.909090909091</v>
      </c>
      <c r="H275" s="108">
        <v>473.00000000000006</v>
      </c>
      <c r="I275" s="108">
        <f t="shared" si="82"/>
        <v>2345.454545</v>
      </c>
      <c r="J275" s="109">
        <v>0.0</v>
      </c>
      <c r="K275" s="110">
        <f t="shared" si="83"/>
        <v>0</v>
      </c>
      <c r="L275" s="111">
        <f t="shared" si="84"/>
        <v>0</v>
      </c>
      <c r="M275" s="112"/>
      <c r="N275" s="66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ht="15.0" customHeight="1">
      <c r="A276" s="102" t="s">
        <v>484</v>
      </c>
      <c r="B276" s="103" t="s">
        <v>485</v>
      </c>
      <c r="C276" s="104"/>
      <c r="D276" s="105"/>
      <c r="E276" s="106" t="s">
        <v>36</v>
      </c>
      <c r="F276" s="107">
        <v>6.0</v>
      </c>
      <c r="G276" s="108">
        <v>709.0909090909092</v>
      </c>
      <c r="H276" s="108">
        <v>858.0000000000001</v>
      </c>
      <c r="I276" s="108">
        <f t="shared" si="82"/>
        <v>4254.545455</v>
      </c>
      <c r="J276" s="109">
        <v>0.0</v>
      </c>
      <c r="K276" s="110">
        <f t="shared" si="83"/>
        <v>0</v>
      </c>
      <c r="L276" s="111">
        <f t="shared" si="84"/>
        <v>0</v>
      </c>
      <c r="M276" s="112"/>
      <c r="N276" s="66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ht="15.0" customHeight="1">
      <c r="A277" s="102" t="s">
        <v>486</v>
      </c>
      <c r="B277" s="103" t="s">
        <v>487</v>
      </c>
      <c r="C277" s="104"/>
      <c r="D277" s="105">
        <v>14.5</v>
      </c>
      <c r="E277" s="106" t="s">
        <v>36</v>
      </c>
      <c r="F277" s="107">
        <v>6.0</v>
      </c>
      <c r="G277" s="108">
        <v>709.0909090909092</v>
      </c>
      <c r="H277" s="108">
        <v>858.0000000000001</v>
      </c>
      <c r="I277" s="108">
        <f t="shared" si="82"/>
        <v>4254.545455</v>
      </c>
      <c r="J277" s="109">
        <v>0.0</v>
      </c>
      <c r="K277" s="110">
        <f t="shared" si="83"/>
        <v>0</v>
      </c>
      <c r="L277" s="111">
        <f t="shared" si="84"/>
        <v>0</v>
      </c>
      <c r="M277" s="112"/>
      <c r="N277" s="66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ht="15.0" customHeight="1">
      <c r="A278" s="154" t="s">
        <v>488</v>
      </c>
      <c r="B278" s="155" t="s">
        <v>489</v>
      </c>
      <c r="C278" s="156"/>
      <c r="D278" s="105">
        <v>14.0</v>
      </c>
      <c r="E278" s="158" t="s">
        <v>36</v>
      </c>
      <c r="F278" s="159">
        <v>6.0</v>
      </c>
      <c r="G278" s="160">
        <v>827.2727272727274</v>
      </c>
      <c r="H278" s="160">
        <v>1001.0000000000001</v>
      </c>
      <c r="I278" s="160">
        <f t="shared" si="82"/>
        <v>4963.636364</v>
      </c>
      <c r="J278" s="161">
        <v>0.0</v>
      </c>
      <c r="K278" s="162">
        <f t="shared" si="83"/>
        <v>0</v>
      </c>
      <c r="L278" s="163">
        <f t="shared" si="84"/>
        <v>0</v>
      </c>
      <c r="M278" s="164"/>
      <c r="N278" s="66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ht="15.0" customHeight="1">
      <c r="A279" s="139" t="s">
        <v>490</v>
      </c>
      <c r="B279" s="140" t="s">
        <v>491</v>
      </c>
      <c r="C279" s="452"/>
      <c r="D279" s="105">
        <v>14.0</v>
      </c>
      <c r="E279" s="158" t="s">
        <v>36</v>
      </c>
      <c r="F279" s="159">
        <v>6.0</v>
      </c>
      <c r="G279" s="160">
        <v>1545.4545454545457</v>
      </c>
      <c r="H279" s="160">
        <v>1870.0000000000002</v>
      </c>
      <c r="I279" s="160">
        <f t="shared" si="82"/>
        <v>9272.727273</v>
      </c>
      <c r="J279" s="161">
        <v>0.0</v>
      </c>
      <c r="K279" s="162">
        <f t="shared" si="83"/>
        <v>0</v>
      </c>
      <c r="L279" s="163">
        <f t="shared" si="84"/>
        <v>0</v>
      </c>
      <c r="M279" s="164"/>
      <c r="N279" s="66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ht="15.0" customHeight="1">
      <c r="A280" s="165"/>
      <c r="B280" s="166" t="s">
        <v>492</v>
      </c>
      <c r="C280" s="259"/>
      <c r="D280" s="299"/>
      <c r="E280" s="261"/>
      <c r="F280" s="262"/>
      <c r="G280" s="263"/>
      <c r="H280" s="263"/>
      <c r="I280" s="263"/>
      <c r="J280" s="264"/>
      <c r="K280" s="265"/>
      <c r="L280" s="266"/>
      <c r="M280" s="267"/>
      <c r="N280" s="66"/>
    </row>
    <row r="281" ht="15.0" customHeight="1">
      <c r="A281" s="268" t="s">
        <v>493</v>
      </c>
      <c r="B281" s="269" t="s">
        <v>32</v>
      </c>
      <c r="C281" s="270" t="s">
        <v>105</v>
      </c>
      <c r="D281" s="105">
        <v>13.0</v>
      </c>
      <c r="E281" s="271" t="s">
        <v>33</v>
      </c>
      <c r="F281" s="272">
        <v>6.0</v>
      </c>
      <c r="G281" s="273">
        <v>213.63636363636365</v>
      </c>
      <c r="H281" s="273">
        <v>258.5</v>
      </c>
      <c r="I281" s="273">
        <f t="shared" ref="I281:I291" si="85">G281*F281</f>
        <v>1281.818182</v>
      </c>
      <c r="J281" s="109">
        <v>0.0</v>
      </c>
      <c r="K281" s="275">
        <f t="shared" ref="K281:K291" si="86">(I281*J281)+(M281*G281)</f>
        <v>0</v>
      </c>
      <c r="L281" s="276">
        <f t="shared" ref="L281:L291" si="87">K281*1.21</f>
        <v>0</v>
      </c>
      <c r="M281" s="277"/>
      <c r="N281" s="66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ht="15.0" customHeight="1">
      <c r="A282" s="102" t="s">
        <v>494</v>
      </c>
      <c r="B282" s="103" t="s">
        <v>495</v>
      </c>
      <c r="C282" s="104"/>
      <c r="D282" s="105">
        <v>13.5</v>
      </c>
      <c r="E282" s="106" t="s">
        <v>33</v>
      </c>
      <c r="F282" s="107">
        <v>6.0</v>
      </c>
      <c r="G282" s="108">
        <v>213.63636363636365</v>
      </c>
      <c r="H282" s="108">
        <v>258.5</v>
      </c>
      <c r="I282" s="108">
        <f t="shared" si="85"/>
        <v>1281.818182</v>
      </c>
      <c r="J282" s="109">
        <v>0.0</v>
      </c>
      <c r="K282" s="110">
        <f t="shared" si="86"/>
        <v>0</v>
      </c>
      <c r="L282" s="111">
        <f t="shared" si="87"/>
        <v>0</v>
      </c>
      <c r="M282" s="112"/>
      <c r="N282" s="66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ht="15.0" customHeight="1">
      <c r="A283" s="102" t="s">
        <v>496</v>
      </c>
      <c r="B283" s="103" t="s">
        <v>497</v>
      </c>
      <c r="C283" s="104"/>
      <c r="D283" s="105">
        <v>12.5</v>
      </c>
      <c r="E283" s="106" t="s">
        <v>52</v>
      </c>
      <c r="F283" s="107">
        <v>6.0</v>
      </c>
      <c r="G283" s="108">
        <v>213.63636363636365</v>
      </c>
      <c r="H283" s="108">
        <v>258.5</v>
      </c>
      <c r="I283" s="108">
        <f t="shared" si="85"/>
        <v>1281.818182</v>
      </c>
      <c r="J283" s="109">
        <v>0.0</v>
      </c>
      <c r="K283" s="110">
        <f t="shared" si="86"/>
        <v>0</v>
      </c>
      <c r="L283" s="111">
        <f t="shared" si="87"/>
        <v>0</v>
      </c>
      <c r="M283" s="112"/>
      <c r="N283" s="66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ht="15.0" customHeight="1">
      <c r="A284" s="102" t="s">
        <v>498</v>
      </c>
      <c r="B284" s="103" t="s">
        <v>499</v>
      </c>
      <c r="C284" s="104" t="s">
        <v>500</v>
      </c>
      <c r="D284" s="105">
        <v>13.5</v>
      </c>
      <c r="E284" s="106" t="s">
        <v>36</v>
      </c>
      <c r="F284" s="107">
        <v>6.0</v>
      </c>
      <c r="G284" s="108">
        <v>213.63636363636365</v>
      </c>
      <c r="H284" s="108">
        <v>258.5</v>
      </c>
      <c r="I284" s="108">
        <f t="shared" si="85"/>
        <v>1281.818182</v>
      </c>
      <c r="J284" s="109">
        <v>0.0</v>
      </c>
      <c r="K284" s="110">
        <f t="shared" si="86"/>
        <v>0</v>
      </c>
      <c r="L284" s="111">
        <f t="shared" si="87"/>
        <v>0</v>
      </c>
      <c r="M284" s="112"/>
      <c r="N284" s="66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ht="15.0" customHeight="1">
      <c r="A285" s="102" t="s">
        <v>501</v>
      </c>
      <c r="B285" s="103" t="s">
        <v>502</v>
      </c>
      <c r="C285" s="104" t="s">
        <v>503</v>
      </c>
      <c r="D285" s="105">
        <v>13.0</v>
      </c>
      <c r="E285" s="106" t="s">
        <v>33</v>
      </c>
      <c r="F285" s="107">
        <v>6.0</v>
      </c>
      <c r="G285" s="108">
        <v>400.00000000000006</v>
      </c>
      <c r="H285" s="108">
        <v>484.00000000000006</v>
      </c>
      <c r="I285" s="108">
        <f t="shared" si="85"/>
        <v>2400</v>
      </c>
      <c r="J285" s="109">
        <v>0.0</v>
      </c>
      <c r="K285" s="110">
        <f t="shared" si="86"/>
        <v>0</v>
      </c>
      <c r="L285" s="111">
        <f t="shared" si="87"/>
        <v>0</v>
      </c>
      <c r="M285" s="112"/>
      <c r="N285" s="66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ht="15.0" customHeight="1">
      <c r="A286" s="102" t="s">
        <v>504</v>
      </c>
      <c r="B286" s="103" t="s">
        <v>505</v>
      </c>
      <c r="C286" s="104"/>
      <c r="D286" s="105"/>
      <c r="E286" s="106" t="s">
        <v>33</v>
      </c>
      <c r="F286" s="107">
        <v>6.0</v>
      </c>
      <c r="G286" s="108">
        <v>609.0909090909092</v>
      </c>
      <c r="H286" s="108">
        <v>737.0000000000001</v>
      </c>
      <c r="I286" s="108">
        <f t="shared" si="85"/>
        <v>3654.545455</v>
      </c>
      <c r="J286" s="109">
        <v>0.0</v>
      </c>
      <c r="K286" s="110">
        <f t="shared" si="86"/>
        <v>0</v>
      </c>
      <c r="L286" s="111">
        <f t="shared" si="87"/>
        <v>0</v>
      </c>
      <c r="M286" s="112"/>
      <c r="N286" s="66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ht="15.0" customHeight="1">
      <c r="A287" s="102" t="s">
        <v>506</v>
      </c>
      <c r="B287" s="103" t="s">
        <v>507</v>
      </c>
      <c r="C287" s="104" t="s">
        <v>508</v>
      </c>
      <c r="D287" s="105"/>
      <c r="E287" s="106" t="s">
        <v>33</v>
      </c>
      <c r="F287" s="107">
        <v>6.0</v>
      </c>
      <c r="G287" s="108">
        <v>400.00000000000006</v>
      </c>
      <c r="H287" s="108">
        <v>484.00000000000006</v>
      </c>
      <c r="I287" s="108">
        <f t="shared" si="85"/>
        <v>2400</v>
      </c>
      <c r="J287" s="109">
        <v>0.0</v>
      </c>
      <c r="K287" s="110">
        <f t="shared" si="86"/>
        <v>0</v>
      </c>
      <c r="L287" s="111">
        <f t="shared" si="87"/>
        <v>0</v>
      </c>
      <c r="M287" s="112"/>
      <c r="N287" s="66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ht="15.0" customHeight="1">
      <c r="A288" s="102" t="s">
        <v>509</v>
      </c>
      <c r="B288" s="103" t="s">
        <v>510</v>
      </c>
      <c r="C288" s="104" t="s">
        <v>508</v>
      </c>
      <c r="D288" s="105">
        <v>14.5</v>
      </c>
      <c r="E288" s="106" t="s">
        <v>36</v>
      </c>
      <c r="F288" s="107">
        <v>6.0</v>
      </c>
      <c r="G288" s="108">
        <v>400.00000000000006</v>
      </c>
      <c r="H288" s="108">
        <v>484.00000000000006</v>
      </c>
      <c r="I288" s="108">
        <f t="shared" si="85"/>
        <v>2400</v>
      </c>
      <c r="J288" s="109">
        <v>0.0</v>
      </c>
      <c r="K288" s="110">
        <f t="shared" si="86"/>
        <v>0</v>
      </c>
      <c r="L288" s="111">
        <f t="shared" si="87"/>
        <v>0</v>
      </c>
      <c r="M288" s="112"/>
      <c r="N288" s="66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ht="15.0" customHeight="1">
      <c r="A289" s="102" t="s">
        <v>511</v>
      </c>
      <c r="B289" s="103" t="s">
        <v>512</v>
      </c>
      <c r="C289" s="104">
        <v>91.0</v>
      </c>
      <c r="D289" s="105">
        <v>14.0</v>
      </c>
      <c r="E289" s="106" t="s">
        <v>36</v>
      </c>
      <c r="F289" s="107">
        <v>6.0</v>
      </c>
      <c r="G289" s="108">
        <v>400.00000000000006</v>
      </c>
      <c r="H289" s="108">
        <v>484.00000000000006</v>
      </c>
      <c r="I289" s="108">
        <f t="shared" si="85"/>
        <v>2400</v>
      </c>
      <c r="J289" s="109">
        <v>0.0</v>
      </c>
      <c r="K289" s="110">
        <f t="shared" si="86"/>
        <v>0</v>
      </c>
      <c r="L289" s="111">
        <f t="shared" si="87"/>
        <v>0</v>
      </c>
      <c r="M289" s="112"/>
      <c r="N289" s="66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ht="15.0" customHeight="1">
      <c r="A290" s="102" t="s">
        <v>513</v>
      </c>
      <c r="B290" s="103" t="s">
        <v>514</v>
      </c>
      <c r="C290" s="104" t="s">
        <v>515</v>
      </c>
      <c r="D290" s="105">
        <v>14.5</v>
      </c>
      <c r="E290" s="106" t="s">
        <v>36</v>
      </c>
      <c r="F290" s="107">
        <v>6.0</v>
      </c>
      <c r="G290" s="108">
        <v>690.909090909091</v>
      </c>
      <c r="H290" s="108">
        <v>836.0000000000001</v>
      </c>
      <c r="I290" s="108">
        <f t="shared" si="85"/>
        <v>4145.454545</v>
      </c>
      <c r="J290" s="109">
        <v>0.0</v>
      </c>
      <c r="K290" s="110">
        <f t="shared" si="86"/>
        <v>0</v>
      </c>
      <c r="L290" s="111">
        <f t="shared" si="87"/>
        <v>0</v>
      </c>
      <c r="M290" s="112"/>
      <c r="N290" s="66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ht="15.0" customHeight="1">
      <c r="A291" s="154" t="s">
        <v>516</v>
      </c>
      <c r="B291" s="155" t="s">
        <v>517</v>
      </c>
      <c r="C291" s="156"/>
      <c r="D291" s="105"/>
      <c r="E291" s="158" t="s">
        <v>121</v>
      </c>
      <c r="F291" s="159">
        <v>6.0</v>
      </c>
      <c r="G291" s="160">
        <v>590.909090909091</v>
      </c>
      <c r="H291" s="160">
        <v>715.0000000000001</v>
      </c>
      <c r="I291" s="160">
        <f t="shared" si="85"/>
        <v>3545.454545</v>
      </c>
      <c r="J291" s="161">
        <v>0.0</v>
      </c>
      <c r="K291" s="162">
        <f t="shared" si="86"/>
        <v>0</v>
      </c>
      <c r="L291" s="163">
        <f t="shared" si="87"/>
        <v>0</v>
      </c>
      <c r="M291" s="164"/>
      <c r="N291" s="66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ht="15.0" customHeight="1">
      <c r="A292" s="165"/>
      <c r="B292" s="166" t="s">
        <v>518</v>
      </c>
      <c r="C292" s="259"/>
      <c r="D292" s="299"/>
      <c r="E292" s="453"/>
      <c r="F292" s="454"/>
      <c r="G292" s="455"/>
      <c r="H292" s="455"/>
      <c r="I292" s="455"/>
      <c r="J292" s="456"/>
      <c r="K292" s="457"/>
      <c r="L292" s="458"/>
      <c r="M292" s="459"/>
      <c r="N292" s="66"/>
    </row>
    <row r="293" ht="15.0" customHeight="1">
      <c r="A293" s="268" t="s">
        <v>519</v>
      </c>
      <c r="B293" s="269" t="s">
        <v>520</v>
      </c>
      <c r="C293" s="270"/>
      <c r="D293" s="105">
        <v>13.0</v>
      </c>
      <c r="E293" s="271" t="s">
        <v>33</v>
      </c>
      <c r="F293" s="272">
        <v>6.0</v>
      </c>
      <c r="G293" s="273">
        <v>186.3636363636364</v>
      </c>
      <c r="H293" s="273">
        <v>225.50000000000003</v>
      </c>
      <c r="I293" s="273">
        <f t="shared" ref="I293:I296" si="88">G293*F293</f>
        <v>1118.181818</v>
      </c>
      <c r="J293" s="274">
        <v>0.0</v>
      </c>
      <c r="K293" s="275">
        <f t="shared" ref="K293:K296" si="89">(I293*J293)+(M293*G293)</f>
        <v>0</v>
      </c>
      <c r="L293" s="276">
        <f t="shared" ref="L293:L296" si="90">K293*1.21</f>
        <v>0</v>
      </c>
      <c r="M293" s="277"/>
      <c r="N293" s="66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ht="15.0" customHeight="1">
      <c r="A294" s="102" t="s">
        <v>521</v>
      </c>
      <c r="B294" s="103" t="s">
        <v>522</v>
      </c>
      <c r="C294" s="104"/>
      <c r="D294" s="105">
        <v>13.5</v>
      </c>
      <c r="E294" s="106" t="s">
        <v>33</v>
      </c>
      <c r="F294" s="107">
        <v>6.0</v>
      </c>
      <c r="G294" s="108">
        <v>186.3636363636364</v>
      </c>
      <c r="H294" s="108">
        <v>225.50000000000003</v>
      </c>
      <c r="I294" s="108">
        <f t="shared" si="88"/>
        <v>1118.181818</v>
      </c>
      <c r="J294" s="109">
        <v>0.0</v>
      </c>
      <c r="K294" s="110">
        <f t="shared" si="89"/>
        <v>0</v>
      </c>
      <c r="L294" s="111">
        <f t="shared" si="90"/>
        <v>0</v>
      </c>
      <c r="M294" s="112"/>
      <c r="N294" s="66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ht="15.0" customHeight="1">
      <c r="A295" s="102" t="s">
        <v>523</v>
      </c>
      <c r="B295" s="103" t="s">
        <v>524</v>
      </c>
      <c r="C295" s="104"/>
      <c r="D295" s="105">
        <v>13.0</v>
      </c>
      <c r="E295" s="106" t="s">
        <v>36</v>
      </c>
      <c r="F295" s="107">
        <v>6.0</v>
      </c>
      <c r="G295" s="108">
        <v>213.63636363636365</v>
      </c>
      <c r="H295" s="108">
        <v>258.5</v>
      </c>
      <c r="I295" s="108">
        <f t="shared" si="88"/>
        <v>1281.818182</v>
      </c>
      <c r="J295" s="109">
        <v>0.0</v>
      </c>
      <c r="K295" s="110">
        <f t="shared" si="89"/>
        <v>0</v>
      </c>
      <c r="L295" s="111">
        <f t="shared" si="90"/>
        <v>0</v>
      </c>
      <c r="M295" s="112"/>
      <c r="N295" s="66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ht="15.0" customHeight="1">
      <c r="A296" s="102" t="s">
        <v>525</v>
      </c>
      <c r="B296" s="103" t="s">
        <v>526</v>
      </c>
      <c r="C296" s="104"/>
      <c r="D296" s="105">
        <v>14.0</v>
      </c>
      <c r="E296" s="106" t="s">
        <v>36</v>
      </c>
      <c r="F296" s="107">
        <v>6.0</v>
      </c>
      <c r="G296" s="108">
        <v>213.63636363636365</v>
      </c>
      <c r="H296" s="108">
        <v>258.5</v>
      </c>
      <c r="I296" s="108">
        <f t="shared" si="88"/>
        <v>1281.818182</v>
      </c>
      <c r="J296" s="109">
        <v>0.0</v>
      </c>
      <c r="K296" s="110">
        <f t="shared" si="89"/>
        <v>0</v>
      </c>
      <c r="L296" s="111">
        <f t="shared" si="90"/>
        <v>0</v>
      </c>
      <c r="M296" s="112"/>
      <c r="N296" s="66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ht="15.0" customHeight="1">
      <c r="A297" s="165"/>
      <c r="B297" s="166" t="s">
        <v>527</v>
      </c>
      <c r="C297" s="259"/>
      <c r="D297" s="299"/>
      <c r="E297" s="453"/>
      <c r="F297" s="454"/>
      <c r="G297" s="455"/>
      <c r="H297" s="455"/>
      <c r="I297" s="455"/>
      <c r="J297" s="456"/>
      <c r="K297" s="457"/>
      <c r="L297" s="458"/>
      <c r="M297" s="459"/>
      <c r="N297" s="66"/>
    </row>
    <row r="298" ht="18.75" customHeight="1">
      <c r="A298" s="268" t="s">
        <v>528</v>
      </c>
      <c r="B298" s="269" t="s">
        <v>529</v>
      </c>
      <c r="C298" s="270" t="s">
        <v>530</v>
      </c>
      <c r="D298" s="105">
        <v>12.0</v>
      </c>
      <c r="E298" s="271" t="s">
        <v>80</v>
      </c>
      <c r="F298" s="272">
        <v>6.0</v>
      </c>
      <c r="G298" s="108">
        <v>345.4545454545455</v>
      </c>
      <c r="H298" s="460">
        <v>418.00000000000006</v>
      </c>
      <c r="I298" s="273">
        <f t="shared" ref="I298:I307" si="91">G298*F298</f>
        <v>2072.727273</v>
      </c>
      <c r="J298" s="109">
        <v>0.0</v>
      </c>
      <c r="K298" s="275">
        <f t="shared" ref="K298:K307" si="92">(I298*J298)+(M298*G298)</f>
        <v>0</v>
      </c>
      <c r="L298" s="276">
        <f t="shared" ref="L298:L307" si="93">K298*1.21</f>
        <v>0</v>
      </c>
      <c r="M298" s="277"/>
      <c r="N298" s="66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ht="15.0" customHeight="1">
      <c r="A299" s="268"/>
      <c r="B299" s="269" t="s">
        <v>531</v>
      </c>
      <c r="C299" s="270"/>
      <c r="D299" s="105">
        <v>12.0</v>
      </c>
      <c r="E299" s="271" t="s">
        <v>80</v>
      </c>
      <c r="F299" s="272">
        <v>4.0</v>
      </c>
      <c r="G299" s="108">
        <v>890.909090909091</v>
      </c>
      <c r="H299" s="460">
        <v>1078.0</v>
      </c>
      <c r="I299" s="108">
        <f t="shared" si="91"/>
        <v>3563.636364</v>
      </c>
      <c r="J299" s="109">
        <v>0.0</v>
      </c>
      <c r="K299" s="110">
        <f t="shared" si="92"/>
        <v>0</v>
      </c>
      <c r="L299" s="111">
        <f t="shared" si="93"/>
        <v>0</v>
      </c>
      <c r="M299" s="112"/>
      <c r="N299" s="66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ht="15.0" customHeight="1">
      <c r="A300" s="268"/>
      <c r="B300" s="269" t="s">
        <v>532</v>
      </c>
      <c r="C300" s="270"/>
      <c r="D300" s="105">
        <v>12.0</v>
      </c>
      <c r="E300" s="271" t="s">
        <v>80</v>
      </c>
      <c r="F300" s="272">
        <v>12.0</v>
      </c>
      <c r="G300" s="108">
        <v>218.1818181818182</v>
      </c>
      <c r="H300" s="460">
        <v>264.0</v>
      </c>
      <c r="I300" s="108">
        <f t="shared" si="91"/>
        <v>2618.181818</v>
      </c>
      <c r="J300" s="109">
        <v>0.0</v>
      </c>
      <c r="K300" s="110">
        <f t="shared" si="92"/>
        <v>0</v>
      </c>
      <c r="L300" s="111">
        <f t="shared" si="93"/>
        <v>0</v>
      </c>
      <c r="M300" s="112"/>
      <c r="N300" s="66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ht="15.0" customHeight="1">
      <c r="A301" s="102" t="s">
        <v>533</v>
      </c>
      <c r="B301" s="103" t="s">
        <v>534</v>
      </c>
      <c r="C301" s="104">
        <v>94.0</v>
      </c>
      <c r="D301" s="105">
        <v>12.5</v>
      </c>
      <c r="E301" s="106" t="s">
        <v>80</v>
      </c>
      <c r="F301" s="107">
        <v>6.0</v>
      </c>
      <c r="G301" s="108">
        <v>436.3636363636364</v>
      </c>
      <c r="H301" s="461">
        <v>528.0</v>
      </c>
      <c r="I301" s="108">
        <f t="shared" si="91"/>
        <v>2618.181818</v>
      </c>
      <c r="J301" s="109">
        <v>0.0</v>
      </c>
      <c r="K301" s="110">
        <f t="shared" si="92"/>
        <v>0</v>
      </c>
      <c r="L301" s="111">
        <f t="shared" si="93"/>
        <v>0</v>
      </c>
      <c r="M301" s="112"/>
      <c r="N301" s="66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ht="15.0" customHeight="1">
      <c r="A302" s="102" t="s">
        <v>535</v>
      </c>
      <c r="B302" s="103" t="s">
        <v>536</v>
      </c>
      <c r="C302" s="156" t="s">
        <v>537</v>
      </c>
      <c r="D302" s="105">
        <v>12.0</v>
      </c>
      <c r="E302" s="106" t="s">
        <v>80</v>
      </c>
      <c r="F302" s="107">
        <v>6.0</v>
      </c>
      <c r="G302" s="108">
        <v>345.4545454545455</v>
      </c>
      <c r="H302" s="461">
        <v>418.00000000000006</v>
      </c>
      <c r="I302" s="108">
        <f t="shared" si="91"/>
        <v>2072.727273</v>
      </c>
      <c r="J302" s="109">
        <v>0.0</v>
      </c>
      <c r="K302" s="110">
        <f t="shared" si="92"/>
        <v>0</v>
      </c>
      <c r="L302" s="111">
        <f t="shared" si="93"/>
        <v>0</v>
      </c>
      <c r="M302" s="112"/>
      <c r="N302" s="66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ht="15.0" customHeight="1">
      <c r="A303" s="102" t="s">
        <v>538</v>
      </c>
      <c r="B303" s="103" t="s">
        <v>539</v>
      </c>
      <c r="C303" s="156">
        <v>94.0</v>
      </c>
      <c r="D303" s="105"/>
      <c r="E303" s="106" t="s">
        <v>80</v>
      </c>
      <c r="F303" s="107">
        <v>6.0</v>
      </c>
      <c r="G303" s="108">
        <v>436.3636363636364</v>
      </c>
      <c r="H303" s="461">
        <v>528.0</v>
      </c>
      <c r="I303" s="108">
        <f t="shared" si="91"/>
        <v>2618.181818</v>
      </c>
      <c r="J303" s="109">
        <v>0.0</v>
      </c>
      <c r="K303" s="110">
        <f t="shared" si="92"/>
        <v>0</v>
      </c>
      <c r="L303" s="111">
        <f t="shared" si="93"/>
        <v>0</v>
      </c>
      <c r="M303" s="112"/>
      <c r="N303" s="66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ht="15.0" customHeight="1">
      <c r="A304" s="462" t="s">
        <v>540</v>
      </c>
      <c r="B304" s="463" t="s">
        <v>541</v>
      </c>
      <c r="C304" s="156">
        <v>94.0</v>
      </c>
      <c r="D304" s="105">
        <v>12.0</v>
      </c>
      <c r="E304" s="464" t="s">
        <v>80</v>
      </c>
      <c r="F304" s="187">
        <v>6.0</v>
      </c>
      <c r="G304" s="108">
        <v>627.2727272727274</v>
      </c>
      <c r="H304" s="461">
        <v>759.0000000000001</v>
      </c>
      <c r="I304" s="108">
        <f t="shared" si="91"/>
        <v>3763.636364</v>
      </c>
      <c r="J304" s="109">
        <v>0.0</v>
      </c>
      <c r="K304" s="110">
        <f t="shared" si="92"/>
        <v>0</v>
      </c>
      <c r="L304" s="111">
        <f t="shared" si="93"/>
        <v>0</v>
      </c>
      <c r="M304" s="112"/>
      <c r="N304" s="66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ht="15.0" customHeight="1">
      <c r="A305" s="462" t="s">
        <v>542</v>
      </c>
      <c r="B305" s="463" t="s">
        <v>543</v>
      </c>
      <c r="C305" s="156"/>
      <c r="D305" s="105"/>
      <c r="E305" s="464" t="s">
        <v>80</v>
      </c>
      <c r="F305" s="107">
        <v>6.0</v>
      </c>
      <c r="G305" s="108">
        <v>345.4545454545455</v>
      </c>
      <c r="H305" s="461">
        <v>418.00000000000006</v>
      </c>
      <c r="I305" s="108">
        <f t="shared" si="91"/>
        <v>2072.727273</v>
      </c>
      <c r="J305" s="109">
        <v>0.0</v>
      </c>
      <c r="K305" s="110">
        <f t="shared" si="92"/>
        <v>0</v>
      </c>
      <c r="L305" s="111">
        <f t="shared" si="93"/>
        <v>0</v>
      </c>
      <c r="M305" s="112"/>
      <c r="N305" s="66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ht="15.0" hidden="1" customHeight="1">
      <c r="A306" s="462" t="s">
        <v>544</v>
      </c>
      <c r="B306" s="463" t="s">
        <v>545</v>
      </c>
      <c r="C306" s="156"/>
      <c r="D306" s="105"/>
      <c r="E306" s="464" t="s">
        <v>80</v>
      </c>
      <c r="F306" s="187">
        <v>6.0</v>
      </c>
      <c r="G306" s="108">
        <v>345.4545454545455</v>
      </c>
      <c r="H306" s="461">
        <v>418.00000000000006</v>
      </c>
      <c r="I306" s="108">
        <f t="shared" si="91"/>
        <v>2072.727273</v>
      </c>
      <c r="J306" s="109">
        <v>0.0</v>
      </c>
      <c r="K306" s="110">
        <f t="shared" si="92"/>
        <v>0</v>
      </c>
      <c r="L306" s="111">
        <f t="shared" si="93"/>
        <v>0</v>
      </c>
      <c r="M306" s="112"/>
      <c r="N306" s="66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ht="15.0" customHeight="1">
      <c r="A307" s="462" t="s">
        <v>546</v>
      </c>
      <c r="B307" s="463" t="s">
        <v>547</v>
      </c>
      <c r="C307" s="156">
        <v>97.0</v>
      </c>
      <c r="D307" s="105">
        <v>12.0</v>
      </c>
      <c r="E307" s="464" t="s">
        <v>80</v>
      </c>
      <c r="F307" s="107">
        <v>6.0</v>
      </c>
      <c r="G307" s="108">
        <v>1272.727272727273</v>
      </c>
      <c r="H307" s="461">
        <v>1540.0000000000002</v>
      </c>
      <c r="I307" s="108">
        <f t="shared" si="91"/>
        <v>7636.363636</v>
      </c>
      <c r="J307" s="109">
        <v>0.0</v>
      </c>
      <c r="K307" s="110">
        <f t="shared" si="92"/>
        <v>0</v>
      </c>
      <c r="L307" s="111">
        <f t="shared" si="93"/>
        <v>0</v>
      </c>
      <c r="M307" s="112"/>
      <c r="N307" s="66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ht="15.0" customHeight="1">
      <c r="A308" s="165"/>
      <c r="B308" s="166" t="s">
        <v>548</v>
      </c>
      <c r="C308" s="259"/>
      <c r="D308" s="299"/>
      <c r="E308" s="453"/>
      <c r="F308" s="454"/>
      <c r="G308" s="455"/>
      <c r="H308" s="455"/>
      <c r="I308" s="455"/>
      <c r="J308" s="456"/>
      <c r="K308" s="457"/>
      <c r="L308" s="458"/>
      <c r="M308" s="465"/>
      <c r="N308" s="66"/>
    </row>
    <row r="309" ht="15.0" customHeight="1">
      <c r="A309" s="278"/>
      <c r="B309" s="466" t="s">
        <v>549</v>
      </c>
      <c r="C309" s="467"/>
      <c r="D309" s="468"/>
      <c r="E309" s="469"/>
      <c r="F309" s="470"/>
      <c r="G309" s="471"/>
      <c r="H309" s="471"/>
      <c r="I309" s="471"/>
      <c r="J309" s="472"/>
      <c r="K309" s="473"/>
      <c r="L309" s="474"/>
      <c r="M309" s="475"/>
      <c r="N309" s="66"/>
    </row>
    <row r="310" ht="15.0" customHeight="1">
      <c r="A310" s="278"/>
      <c r="B310" s="476" t="s">
        <v>550</v>
      </c>
      <c r="C310" s="477"/>
      <c r="D310" s="105">
        <v>14.34</v>
      </c>
      <c r="E310" s="106" t="s">
        <v>36</v>
      </c>
      <c r="F310" s="107">
        <v>6.0</v>
      </c>
      <c r="G310" s="108">
        <v>361.8181818181818</v>
      </c>
      <c r="H310" s="108">
        <v>437.8</v>
      </c>
      <c r="I310" s="108">
        <f t="shared" ref="I310:I317" si="94">G310*F310</f>
        <v>2170.909091</v>
      </c>
      <c r="J310" s="109">
        <v>0.0</v>
      </c>
      <c r="K310" s="110">
        <f t="shared" ref="K310:K317" si="95">(I310*J310)+(M310*G310)</f>
        <v>0</v>
      </c>
      <c r="L310" s="111">
        <f t="shared" ref="L310:L317" si="96">K310*1.21</f>
        <v>0</v>
      </c>
      <c r="M310" s="114"/>
      <c r="N310" s="66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</row>
    <row r="311" ht="15.0" customHeight="1">
      <c r="A311" s="102" t="s">
        <v>551</v>
      </c>
      <c r="B311" s="103" t="s">
        <v>552</v>
      </c>
      <c r="C311" s="104"/>
      <c r="D311" s="105">
        <v>14.0</v>
      </c>
      <c r="E311" s="106" t="s">
        <v>36</v>
      </c>
      <c r="F311" s="107">
        <v>6.0</v>
      </c>
      <c r="G311" s="108">
        <v>361.8181818181818</v>
      </c>
      <c r="H311" s="108">
        <v>437.8</v>
      </c>
      <c r="I311" s="108">
        <f t="shared" si="94"/>
        <v>2170.909091</v>
      </c>
      <c r="J311" s="109">
        <v>0.0</v>
      </c>
      <c r="K311" s="110">
        <f t="shared" si="95"/>
        <v>0</v>
      </c>
      <c r="L311" s="111">
        <f t="shared" si="96"/>
        <v>0</v>
      </c>
      <c r="M311" s="114"/>
      <c r="N311" s="66"/>
    </row>
    <row r="312" ht="15.0" customHeight="1">
      <c r="A312" s="102" t="s">
        <v>553</v>
      </c>
      <c r="B312" s="103" t="s">
        <v>554</v>
      </c>
      <c r="C312" s="104"/>
      <c r="D312" s="105">
        <v>13.28</v>
      </c>
      <c r="E312" s="106" t="s">
        <v>36</v>
      </c>
      <c r="F312" s="107">
        <v>6.0</v>
      </c>
      <c r="G312" s="108">
        <v>361.8181818181818</v>
      </c>
      <c r="H312" s="108">
        <v>437.8</v>
      </c>
      <c r="I312" s="108">
        <f t="shared" si="94"/>
        <v>2170.909091</v>
      </c>
      <c r="J312" s="109">
        <v>0.0</v>
      </c>
      <c r="K312" s="110">
        <f t="shared" si="95"/>
        <v>0</v>
      </c>
      <c r="L312" s="111">
        <f t="shared" si="96"/>
        <v>0</v>
      </c>
      <c r="M312" s="114"/>
      <c r="N312" s="66"/>
    </row>
    <row r="313" ht="15.0" customHeight="1">
      <c r="A313" s="102" t="s">
        <v>555</v>
      </c>
      <c r="B313" s="103" t="s">
        <v>556</v>
      </c>
      <c r="C313" s="104">
        <v>90.0</v>
      </c>
      <c r="D313" s="105">
        <v>13.5</v>
      </c>
      <c r="E313" s="106" t="s">
        <v>33</v>
      </c>
      <c r="F313" s="107">
        <v>6.0</v>
      </c>
      <c r="G313" s="108">
        <v>268.1818181818182</v>
      </c>
      <c r="H313" s="108">
        <v>324.5</v>
      </c>
      <c r="I313" s="108">
        <f t="shared" si="94"/>
        <v>1609.090909</v>
      </c>
      <c r="J313" s="109">
        <v>0.0</v>
      </c>
      <c r="K313" s="110">
        <f t="shared" si="95"/>
        <v>0</v>
      </c>
      <c r="L313" s="111">
        <f t="shared" si="96"/>
        <v>0</v>
      </c>
      <c r="M313" s="114"/>
      <c r="N313" s="66"/>
    </row>
    <row r="314" ht="15.0" customHeight="1">
      <c r="A314" s="102" t="s">
        <v>557</v>
      </c>
      <c r="B314" s="103" t="s">
        <v>558</v>
      </c>
      <c r="C314" s="104"/>
      <c r="D314" s="105">
        <v>13.58</v>
      </c>
      <c r="E314" s="106" t="s">
        <v>33</v>
      </c>
      <c r="F314" s="107">
        <v>6.0</v>
      </c>
      <c r="G314" s="108">
        <v>340.909090909091</v>
      </c>
      <c r="H314" s="108">
        <v>412.50000000000006</v>
      </c>
      <c r="I314" s="108">
        <f t="shared" si="94"/>
        <v>2045.454545</v>
      </c>
      <c r="J314" s="109">
        <v>0.0</v>
      </c>
      <c r="K314" s="110">
        <f t="shared" si="95"/>
        <v>0</v>
      </c>
      <c r="L314" s="111">
        <f t="shared" si="96"/>
        <v>0</v>
      </c>
      <c r="M314" s="114"/>
      <c r="N314" s="66"/>
    </row>
    <row r="315" ht="15.0" customHeight="1">
      <c r="A315" s="102" t="s">
        <v>559</v>
      </c>
      <c r="B315" s="103" t="s">
        <v>560</v>
      </c>
      <c r="C315" s="104" t="s">
        <v>561</v>
      </c>
      <c r="D315" s="105">
        <v>12.5</v>
      </c>
      <c r="E315" s="106" t="s">
        <v>52</v>
      </c>
      <c r="F315" s="107">
        <v>6.0</v>
      </c>
      <c r="G315" s="108">
        <v>250.0</v>
      </c>
      <c r="H315" s="108">
        <v>302.5</v>
      </c>
      <c r="I315" s="108">
        <f t="shared" si="94"/>
        <v>1500</v>
      </c>
      <c r="J315" s="109">
        <v>0.0</v>
      </c>
      <c r="K315" s="110">
        <f t="shared" si="95"/>
        <v>0</v>
      </c>
      <c r="L315" s="111">
        <f t="shared" si="96"/>
        <v>0</v>
      </c>
      <c r="M315" s="114"/>
      <c r="N315" s="115"/>
      <c r="O315" s="33"/>
      <c r="P315" s="33"/>
      <c r="Q315" s="33"/>
      <c r="R315" s="33"/>
      <c r="S315" s="33"/>
      <c r="T315" s="10"/>
      <c r="U315" s="10"/>
      <c r="V315" s="10"/>
      <c r="W315" s="10"/>
      <c r="X315" s="10"/>
      <c r="Y315" s="10"/>
      <c r="Z315" s="10"/>
      <c r="AA315" s="10"/>
      <c r="AB315" s="10"/>
    </row>
    <row r="316" ht="15.0" customHeight="1">
      <c r="A316" s="102" t="s">
        <v>562</v>
      </c>
      <c r="B316" s="103" t="s">
        <v>563</v>
      </c>
      <c r="C316" s="104" t="s">
        <v>105</v>
      </c>
      <c r="D316" s="105">
        <v>12.5</v>
      </c>
      <c r="E316" s="106" t="s">
        <v>33</v>
      </c>
      <c r="F316" s="107">
        <v>6.0</v>
      </c>
      <c r="G316" s="108">
        <v>334.54545454545456</v>
      </c>
      <c r="H316" s="108">
        <v>404.8</v>
      </c>
      <c r="I316" s="108">
        <f t="shared" si="94"/>
        <v>2007.272727</v>
      </c>
      <c r="J316" s="109">
        <v>0.0</v>
      </c>
      <c r="K316" s="110">
        <f t="shared" si="95"/>
        <v>0</v>
      </c>
      <c r="L316" s="111">
        <f t="shared" si="96"/>
        <v>0</v>
      </c>
      <c r="M316" s="114"/>
      <c r="N316" s="66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</row>
    <row r="317" ht="15.0" customHeight="1">
      <c r="A317" s="102"/>
      <c r="B317" s="103" t="s">
        <v>564</v>
      </c>
      <c r="C317" s="104"/>
      <c r="D317" s="105">
        <v>14.0</v>
      </c>
      <c r="E317" s="106" t="s">
        <v>36</v>
      </c>
      <c r="F317" s="107">
        <v>6.0</v>
      </c>
      <c r="G317" s="108">
        <v>350.00000000000006</v>
      </c>
      <c r="H317" s="108">
        <v>423.50000000000006</v>
      </c>
      <c r="I317" s="108">
        <f t="shared" si="94"/>
        <v>2100</v>
      </c>
      <c r="J317" s="109">
        <v>0.0</v>
      </c>
      <c r="K317" s="110">
        <f t="shared" si="95"/>
        <v>0</v>
      </c>
      <c r="L317" s="111">
        <f t="shared" si="96"/>
        <v>0</v>
      </c>
      <c r="M317" s="114"/>
      <c r="N317" s="66"/>
    </row>
    <row r="318" ht="15.0" customHeight="1">
      <c r="A318" s="102"/>
      <c r="B318" s="466" t="s">
        <v>565</v>
      </c>
      <c r="C318" s="478"/>
      <c r="D318" s="468"/>
      <c r="E318" s="479"/>
      <c r="F318" s="480"/>
      <c r="G318" s="481"/>
      <c r="H318" s="482"/>
      <c r="I318" s="482"/>
      <c r="J318" s="483"/>
      <c r="K318" s="484"/>
      <c r="L318" s="485"/>
      <c r="M318" s="475"/>
      <c r="N318" s="66"/>
    </row>
    <row r="319" ht="15.0" customHeight="1">
      <c r="A319" s="102" t="s">
        <v>566</v>
      </c>
      <c r="B319" s="486" t="s">
        <v>567</v>
      </c>
      <c r="C319" s="104"/>
      <c r="D319" s="105">
        <v>14.0</v>
      </c>
      <c r="E319" s="487" t="s">
        <v>36</v>
      </c>
      <c r="F319" s="107">
        <v>6.0</v>
      </c>
      <c r="G319" s="108">
        <v>634.5454545454546</v>
      </c>
      <c r="H319" s="108">
        <v>767.8000000000001</v>
      </c>
      <c r="I319" s="108">
        <f t="shared" ref="I319:I322" si="97">G319*F319</f>
        <v>3807.272727</v>
      </c>
      <c r="J319" s="109">
        <v>0.0</v>
      </c>
      <c r="K319" s="110">
        <f t="shared" ref="K319:K322" si="98">(I319*J319)+(M319*G319)</f>
        <v>0</v>
      </c>
      <c r="L319" s="111">
        <f t="shared" ref="L319:L322" si="99">K319*1.21</f>
        <v>0</v>
      </c>
      <c r="M319" s="114"/>
      <c r="N319" s="66"/>
    </row>
    <row r="320" ht="15.0" customHeight="1">
      <c r="A320" s="102" t="s">
        <v>568</v>
      </c>
      <c r="B320" s="486" t="s">
        <v>569</v>
      </c>
      <c r="C320" s="104"/>
      <c r="D320" s="105">
        <v>14.0</v>
      </c>
      <c r="E320" s="487" t="s">
        <v>36</v>
      </c>
      <c r="F320" s="107">
        <v>6.0</v>
      </c>
      <c r="G320" s="108">
        <v>634.5454545454546</v>
      </c>
      <c r="H320" s="108">
        <v>767.8000000000001</v>
      </c>
      <c r="I320" s="108">
        <f t="shared" si="97"/>
        <v>3807.272727</v>
      </c>
      <c r="J320" s="109">
        <v>0.0</v>
      </c>
      <c r="K320" s="110">
        <f t="shared" si="98"/>
        <v>0</v>
      </c>
      <c r="L320" s="111">
        <f t="shared" si="99"/>
        <v>0</v>
      </c>
      <c r="M320" s="114"/>
      <c r="N320" s="66"/>
    </row>
    <row r="321" ht="15.0" customHeight="1">
      <c r="A321" s="102" t="s">
        <v>555</v>
      </c>
      <c r="B321" s="486" t="s">
        <v>570</v>
      </c>
      <c r="C321" s="104">
        <v>92.0</v>
      </c>
      <c r="D321" s="105">
        <v>14.0</v>
      </c>
      <c r="E321" s="487" t="s">
        <v>33</v>
      </c>
      <c r="F321" s="107">
        <v>6.0</v>
      </c>
      <c r="G321" s="108">
        <v>436.3636363636364</v>
      </c>
      <c r="H321" s="108">
        <v>528.0</v>
      </c>
      <c r="I321" s="108">
        <f t="shared" si="97"/>
        <v>2618.181818</v>
      </c>
      <c r="J321" s="109">
        <v>0.0</v>
      </c>
      <c r="K321" s="110">
        <f t="shared" si="98"/>
        <v>0</v>
      </c>
      <c r="L321" s="111">
        <f t="shared" si="99"/>
        <v>0</v>
      </c>
      <c r="M321" s="114"/>
      <c r="N321" s="66"/>
    </row>
    <row r="322" ht="15.0" customHeight="1">
      <c r="A322" s="102" t="s">
        <v>571</v>
      </c>
      <c r="B322" s="103" t="s">
        <v>572</v>
      </c>
      <c r="C322" s="104"/>
      <c r="D322" s="105">
        <v>14.5</v>
      </c>
      <c r="E322" s="106" t="s">
        <v>33</v>
      </c>
      <c r="F322" s="107">
        <v>6.0</v>
      </c>
      <c r="G322" s="108">
        <v>509.0909090909091</v>
      </c>
      <c r="H322" s="108">
        <v>616.0</v>
      </c>
      <c r="I322" s="108">
        <f t="shared" si="97"/>
        <v>3054.545455</v>
      </c>
      <c r="J322" s="109">
        <v>0.0</v>
      </c>
      <c r="K322" s="110">
        <f t="shared" si="98"/>
        <v>0</v>
      </c>
      <c r="L322" s="111">
        <f t="shared" si="99"/>
        <v>0</v>
      </c>
      <c r="M322" s="114"/>
      <c r="N322" s="66"/>
    </row>
    <row r="323" ht="15.0" customHeight="1">
      <c r="A323" s="102"/>
      <c r="B323" s="466" t="s">
        <v>573</v>
      </c>
      <c r="C323" s="478"/>
      <c r="D323" s="468"/>
      <c r="E323" s="479"/>
      <c r="F323" s="480"/>
      <c r="G323" s="481"/>
      <c r="H323" s="482"/>
      <c r="I323" s="482"/>
      <c r="J323" s="483"/>
      <c r="K323" s="484"/>
      <c r="L323" s="485"/>
      <c r="M323" s="475"/>
      <c r="N323" s="66"/>
    </row>
    <row r="324" ht="15.0" customHeight="1">
      <c r="A324" s="102"/>
      <c r="B324" s="486" t="s">
        <v>574</v>
      </c>
      <c r="C324" s="104">
        <v>93.0</v>
      </c>
      <c r="D324" s="105">
        <v>11.69</v>
      </c>
      <c r="E324" s="487" t="s">
        <v>80</v>
      </c>
      <c r="F324" s="107">
        <v>6.0</v>
      </c>
      <c r="G324" s="108">
        <v>872.7272727272727</v>
      </c>
      <c r="H324" s="108">
        <v>1056.0</v>
      </c>
      <c r="I324" s="108">
        <f t="shared" ref="I324:I328" si="100">G324*F324</f>
        <v>5236.363636</v>
      </c>
      <c r="J324" s="109">
        <v>0.0</v>
      </c>
      <c r="K324" s="110">
        <f t="shared" ref="K324:K328" si="101">(I324*J324)+(M324*G324)</f>
        <v>0</v>
      </c>
      <c r="L324" s="111">
        <f t="shared" ref="L324:L328" si="102">K324*1.21</f>
        <v>0</v>
      </c>
      <c r="M324" s="114"/>
      <c r="N324" s="66"/>
    </row>
    <row r="325" ht="15.0" hidden="1" customHeight="1">
      <c r="A325" s="102" t="s">
        <v>575</v>
      </c>
      <c r="B325" s="486" t="s">
        <v>576</v>
      </c>
      <c r="C325" s="104"/>
      <c r="D325" s="105">
        <v>11.5</v>
      </c>
      <c r="E325" s="487" t="s">
        <v>80</v>
      </c>
      <c r="F325" s="107">
        <v>6.0</v>
      </c>
      <c r="G325" s="108">
        <v>541.8181818181819</v>
      </c>
      <c r="H325" s="108">
        <v>655.6</v>
      </c>
      <c r="I325" s="108">
        <f t="shared" si="100"/>
        <v>3250.909091</v>
      </c>
      <c r="J325" s="109">
        <v>0.0</v>
      </c>
      <c r="K325" s="110">
        <f t="shared" si="101"/>
        <v>0</v>
      </c>
      <c r="L325" s="111">
        <f t="shared" si="102"/>
        <v>0</v>
      </c>
      <c r="M325" s="114"/>
      <c r="N325" s="66"/>
    </row>
    <row r="326" ht="15.0" customHeight="1">
      <c r="A326" s="102" t="s">
        <v>577</v>
      </c>
      <c r="B326" s="486" t="s">
        <v>578</v>
      </c>
      <c r="C326" s="104"/>
      <c r="D326" s="105">
        <v>12.0</v>
      </c>
      <c r="E326" s="487" t="s">
        <v>80</v>
      </c>
      <c r="F326" s="107">
        <v>6.0</v>
      </c>
      <c r="G326" s="108">
        <v>386.36363636363643</v>
      </c>
      <c r="H326" s="108">
        <v>467.50000000000006</v>
      </c>
      <c r="I326" s="108">
        <f t="shared" si="100"/>
        <v>2318.181818</v>
      </c>
      <c r="J326" s="109">
        <v>0.0</v>
      </c>
      <c r="K326" s="110">
        <f t="shared" si="101"/>
        <v>0</v>
      </c>
      <c r="L326" s="111">
        <f t="shared" si="102"/>
        <v>0</v>
      </c>
      <c r="M326" s="114"/>
      <c r="N326" s="66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</row>
    <row r="327" ht="15.0" customHeight="1">
      <c r="A327" s="102"/>
      <c r="B327" s="486" t="s">
        <v>579</v>
      </c>
      <c r="C327" s="104"/>
      <c r="D327" s="105">
        <v>12.0</v>
      </c>
      <c r="E327" s="487" t="s">
        <v>80</v>
      </c>
      <c r="F327" s="107">
        <v>6.0</v>
      </c>
      <c r="G327" s="108">
        <v>745.4545454545456</v>
      </c>
      <c r="H327" s="108">
        <v>902.0000000000001</v>
      </c>
      <c r="I327" s="108">
        <f t="shared" si="100"/>
        <v>4472.727273</v>
      </c>
      <c r="J327" s="109">
        <v>0.0</v>
      </c>
      <c r="K327" s="110">
        <f t="shared" si="101"/>
        <v>0</v>
      </c>
      <c r="L327" s="111">
        <f t="shared" si="102"/>
        <v>0</v>
      </c>
      <c r="M327" s="114"/>
      <c r="N327" s="66"/>
    </row>
    <row r="328" ht="15.0" customHeight="1">
      <c r="A328" s="102" t="s">
        <v>580</v>
      </c>
      <c r="B328" s="486" t="s">
        <v>581</v>
      </c>
      <c r="C328" s="104"/>
      <c r="D328" s="105">
        <v>12.5</v>
      </c>
      <c r="E328" s="487" t="s">
        <v>80</v>
      </c>
      <c r="F328" s="107">
        <v>6.0</v>
      </c>
      <c r="G328" s="108">
        <v>327.2727272727273</v>
      </c>
      <c r="H328" s="108">
        <v>396.00000000000006</v>
      </c>
      <c r="I328" s="108">
        <f t="shared" si="100"/>
        <v>1963.636364</v>
      </c>
      <c r="J328" s="109">
        <v>0.0</v>
      </c>
      <c r="K328" s="110">
        <f t="shared" si="101"/>
        <v>0</v>
      </c>
      <c r="L328" s="111">
        <f t="shared" si="102"/>
        <v>0</v>
      </c>
      <c r="M328" s="114"/>
      <c r="N328" s="66"/>
    </row>
    <row r="329" ht="15.0" customHeight="1">
      <c r="A329" s="102"/>
      <c r="B329" s="488" t="s">
        <v>204</v>
      </c>
      <c r="C329" s="478"/>
      <c r="D329" s="468"/>
      <c r="E329" s="489"/>
      <c r="F329" s="480"/>
      <c r="G329" s="481"/>
      <c r="H329" s="482"/>
      <c r="I329" s="482"/>
      <c r="J329" s="483"/>
      <c r="K329" s="484"/>
      <c r="L329" s="485"/>
      <c r="M329" s="475"/>
      <c r="N329" s="66"/>
    </row>
    <row r="330" ht="15.75" customHeight="1">
      <c r="A330" s="154"/>
      <c r="B330" s="490" t="s">
        <v>582</v>
      </c>
      <c r="C330" s="156"/>
      <c r="D330" s="105">
        <v>14.52</v>
      </c>
      <c r="E330" s="464" t="s">
        <v>33</v>
      </c>
      <c r="F330" s="159">
        <v>6.0</v>
      </c>
      <c r="G330" s="160">
        <v>845.4545454545456</v>
      </c>
      <c r="H330" s="160">
        <v>1023.0000000000001</v>
      </c>
      <c r="I330" s="160">
        <f>G330*F330</f>
        <v>5072.727273</v>
      </c>
      <c r="J330" s="161">
        <v>0.0</v>
      </c>
      <c r="K330" s="162">
        <f>(I330*J330)+(M330*G330)</f>
        <v>0</v>
      </c>
      <c r="L330" s="163">
        <f>K330*1.21</f>
        <v>0</v>
      </c>
      <c r="M330" s="164"/>
      <c r="N330" s="66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ht="15.0" hidden="1" customHeight="1">
      <c r="A331" s="165"/>
      <c r="B331" s="166" t="s">
        <v>583</v>
      </c>
      <c r="C331" s="259"/>
      <c r="D331" s="260"/>
      <c r="E331" s="453"/>
      <c r="F331" s="454"/>
      <c r="G331" s="455"/>
      <c r="H331" s="455"/>
      <c r="I331" s="455"/>
      <c r="J331" s="491"/>
      <c r="K331" s="492"/>
      <c r="L331" s="493"/>
      <c r="M331" s="465"/>
      <c r="N331" s="66"/>
    </row>
    <row r="332" ht="15.0" hidden="1" customHeight="1">
      <c r="A332" s="268" t="s">
        <v>584</v>
      </c>
      <c r="B332" s="494" t="s">
        <v>585</v>
      </c>
      <c r="C332" s="495"/>
      <c r="D332" s="496"/>
      <c r="E332" s="497" t="s">
        <v>36</v>
      </c>
      <c r="F332" s="272">
        <v>6.0</v>
      </c>
      <c r="G332" s="273">
        <v>322.7272727272728</v>
      </c>
      <c r="H332" s="273">
        <v>390.50000000000006</v>
      </c>
      <c r="I332" s="273">
        <f t="shared" ref="I332:I338" si="103">G332*F332</f>
        <v>1936.363636</v>
      </c>
      <c r="J332" s="274">
        <v>0.0</v>
      </c>
      <c r="K332" s="275">
        <f t="shared" ref="K332:K338" si="104">(I332*J332)+(M332*G332)</f>
        <v>0</v>
      </c>
      <c r="L332" s="276">
        <f t="shared" ref="L332:L338" si="105">K332*1.21</f>
        <v>0</v>
      </c>
      <c r="M332" s="277"/>
      <c r="N332" s="66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ht="15.0" hidden="1" customHeight="1">
      <c r="A333" s="102" t="s">
        <v>586</v>
      </c>
      <c r="B333" s="498" t="s">
        <v>587</v>
      </c>
      <c r="C333" s="499"/>
      <c r="D333" s="500"/>
      <c r="E333" s="487" t="s">
        <v>36</v>
      </c>
      <c r="F333" s="107">
        <v>6.0</v>
      </c>
      <c r="G333" s="108">
        <v>322.7272727272728</v>
      </c>
      <c r="H333" s="108">
        <v>390.50000000000006</v>
      </c>
      <c r="I333" s="108">
        <f t="shared" si="103"/>
        <v>1936.363636</v>
      </c>
      <c r="J333" s="274">
        <v>0.0</v>
      </c>
      <c r="K333" s="110">
        <f t="shared" si="104"/>
        <v>0</v>
      </c>
      <c r="L333" s="111">
        <f t="shared" si="105"/>
        <v>0</v>
      </c>
      <c r="M333" s="114"/>
      <c r="N333" s="66"/>
    </row>
    <row r="334" ht="15.0" hidden="1" customHeight="1">
      <c r="A334" s="102" t="s">
        <v>588</v>
      </c>
      <c r="B334" s="498" t="s">
        <v>589</v>
      </c>
      <c r="C334" s="499"/>
      <c r="D334" s="500"/>
      <c r="E334" s="487" t="s">
        <v>36</v>
      </c>
      <c r="F334" s="107">
        <v>6.0</v>
      </c>
      <c r="G334" s="108">
        <v>322.7272727272728</v>
      </c>
      <c r="H334" s="108">
        <v>390.50000000000006</v>
      </c>
      <c r="I334" s="108">
        <f t="shared" si="103"/>
        <v>1936.363636</v>
      </c>
      <c r="J334" s="274">
        <v>0.0</v>
      </c>
      <c r="K334" s="110">
        <f t="shared" si="104"/>
        <v>0</v>
      </c>
      <c r="L334" s="111">
        <f t="shared" si="105"/>
        <v>0</v>
      </c>
      <c r="M334" s="114"/>
      <c r="N334" s="66"/>
    </row>
    <row r="335" ht="15.0" hidden="1" customHeight="1">
      <c r="A335" s="102"/>
      <c r="B335" s="498" t="s">
        <v>590</v>
      </c>
      <c r="C335" s="499"/>
      <c r="D335" s="500"/>
      <c r="E335" s="487" t="s">
        <v>33</v>
      </c>
      <c r="F335" s="107">
        <v>6.0</v>
      </c>
      <c r="G335" s="108">
        <v>472.72727272727275</v>
      </c>
      <c r="H335" s="108">
        <v>572.0</v>
      </c>
      <c r="I335" s="108">
        <f t="shared" si="103"/>
        <v>2836.363636</v>
      </c>
      <c r="J335" s="274">
        <v>0.0</v>
      </c>
      <c r="K335" s="110">
        <f t="shared" si="104"/>
        <v>0</v>
      </c>
      <c r="L335" s="111">
        <f t="shared" si="105"/>
        <v>0</v>
      </c>
      <c r="M335" s="114"/>
      <c r="N335" s="66"/>
    </row>
    <row r="336" ht="15.0" hidden="1" customHeight="1">
      <c r="A336" s="102" t="s">
        <v>591</v>
      </c>
      <c r="B336" s="498" t="s">
        <v>592</v>
      </c>
      <c r="C336" s="499"/>
      <c r="D336" s="500"/>
      <c r="E336" s="487" t="s">
        <v>36</v>
      </c>
      <c r="F336" s="107">
        <v>6.0</v>
      </c>
      <c r="G336" s="108">
        <v>472.72727272727275</v>
      </c>
      <c r="H336" s="108">
        <v>572.0</v>
      </c>
      <c r="I336" s="108">
        <f t="shared" si="103"/>
        <v>2836.363636</v>
      </c>
      <c r="J336" s="274">
        <v>0.0</v>
      </c>
      <c r="K336" s="110">
        <f t="shared" si="104"/>
        <v>0</v>
      </c>
      <c r="L336" s="111">
        <f t="shared" si="105"/>
        <v>0</v>
      </c>
      <c r="M336" s="114"/>
      <c r="N336" s="66"/>
    </row>
    <row r="337" ht="15.0" hidden="1" customHeight="1">
      <c r="A337" s="102" t="s">
        <v>593</v>
      </c>
      <c r="B337" s="498" t="s">
        <v>594</v>
      </c>
      <c r="C337" s="499"/>
      <c r="D337" s="500"/>
      <c r="E337" s="487" t="s">
        <v>36</v>
      </c>
      <c r="F337" s="107">
        <v>6.0</v>
      </c>
      <c r="G337" s="108">
        <v>772.7272727272729</v>
      </c>
      <c r="H337" s="108">
        <v>935.0000000000001</v>
      </c>
      <c r="I337" s="108">
        <f t="shared" si="103"/>
        <v>4636.363636</v>
      </c>
      <c r="J337" s="274">
        <v>0.0</v>
      </c>
      <c r="K337" s="110">
        <f t="shared" si="104"/>
        <v>0</v>
      </c>
      <c r="L337" s="111">
        <f t="shared" si="105"/>
        <v>0</v>
      </c>
      <c r="M337" s="114"/>
      <c r="N337" s="66"/>
    </row>
    <row r="338" ht="15.75" hidden="1" customHeight="1">
      <c r="A338" s="426"/>
      <c r="B338" s="501" t="s">
        <v>595</v>
      </c>
      <c r="C338" s="502"/>
      <c r="D338" s="503"/>
      <c r="E338" s="504" t="s">
        <v>36</v>
      </c>
      <c r="F338" s="505">
        <v>6.0</v>
      </c>
      <c r="G338" s="506">
        <v>890.909090909091</v>
      </c>
      <c r="H338" s="506">
        <v>1078.0</v>
      </c>
      <c r="I338" s="160">
        <f t="shared" si="103"/>
        <v>5345.454545</v>
      </c>
      <c r="J338" s="274">
        <v>0.0</v>
      </c>
      <c r="K338" s="162">
        <f t="shared" si="104"/>
        <v>0</v>
      </c>
      <c r="L338" s="163">
        <f t="shared" si="105"/>
        <v>0</v>
      </c>
      <c r="M338" s="507"/>
      <c r="N338" s="66"/>
    </row>
    <row r="339" ht="15.0" customHeight="1">
      <c r="A339" s="165"/>
      <c r="B339" s="166" t="s">
        <v>596</v>
      </c>
      <c r="C339" s="259"/>
      <c r="D339" s="260"/>
      <c r="E339" s="453"/>
      <c r="F339" s="454"/>
      <c r="G339" s="455"/>
      <c r="H339" s="455"/>
      <c r="I339" s="455"/>
      <c r="J339" s="491"/>
      <c r="K339" s="492"/>
      <c r="L339" s="493"/>
      <c r="M339" s="465"/>
      <c r="N339" s="66"/>
    </row>
    <row r="340" ht="15.75" customHeight="1">
      <c r="A340" s="278" t="s">
        <v>597</v>
      </c>
      <c r="B340" s="508" t="s">
        <v>598</v>
      </c>
      <c r="C340" s="509"/>
      <c r="D340" s="105">
        <v>13.4</v>
      </c>
      <c r="E340" s="497" t="s">
        <v>33</v>
      </c>
      <c r="F340" s="272">
        <v>6.0</v>
      </c>
      <c r="G340" s="273">
        <v>400.00000000000006</v>
      </c>
      <c r="H340" s="273">
        <v>484.00000000000006</v>
      </c>
      <c r="I340" s="273">
        <f t="shared" ref="I340:I343" si="106">G340*F340</f>
        <v>2400</v>
      </c>
      <c r="J340" s="274">
        <v>0.0</v>
      </c>
      <c r="K340" s="275">
        <f t="shared" ref="K340:K345" si="107">(I340*J340)+(M340*G340)</f>
        <v>0</v>
      </c>
      <c r="L340" s="276">
        <f t="shared" ref="L340:L345" si="108">K340*1.21</f>
        <v>0</v>
      </c>
      <c r="M340" s="277"/>
      <c r="N340" s="66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ht="15.75" customHeight="1">
      <c r="A341" s="365" t="s">
        <v>597</v>
      </c>
      <c r="B341" s="307" t="s">
        <v>599</v>
      </c>
      <c r="C341" s="308"/>
      <c r="D341" s="105">
        <v>14.0</v>
      </c>
      <c r="E341" s="487" t="s">
        <v>33</v>
      </c>
      <c r="F341" s="107">
        <v>6.0</v>
      </c>
      <c r="G341" s="108">
        <v>400.00000000000006</v>
      </c>
      <c r="H341" s="108">
        <v>484.00000000000006</v>
      </c>
      <c r="I341" s="108">
        <f t="shared" si="106"/>
        <v>2400</v>
      </c>
      <c r="J341" s="109">
        <v>0.0</v>
      </c>
      <c r="K341" s="110">
        <f t="shared" si="107"/>
        <v>0</v>
      </c>
      <c r="L341" s="111">
        <f t="shared" si="108"/>
        <v>0</v>
      </c>
      <c r="M341" s="112"/>
      <c r="N341" s="66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ht="15.75" customHeight="1">
      <c r="A342" s="365" t="s">
        <v>600</v>
      </c>
      <c r="B342" s="307" t="s">
        <v>601</v>
      </c>
      <c r="C342" s="308"/>
      <c r="D342" s="105">
        <v>14.0</v>
      </c>
      <c r="E342" s="487" t="s">
        <v>36</v>
      </c>
      <c r="F342" s="107">
        <v>6.0</v>
      </c>
      <c r="G342" s="108">
        <v>427.27</v>
      </c>
      <c r="H342" s="108">
        <v>517.0</v>
      </c>
      <c r="I342" s="108">
        <f t="shared" si="106"/>
        <v>2563.62</v>
      </c>
      <c r="J342" s="109">
        <v>0.0</v>
      </c>
      <c r="K342" s="110">
        <f t="shared" si="107"/>
        <v>0</v>
      </c>
      <c r="L342" s="111">
        <f t="shared" si="108"/>
        <v>0</v>
      </c>
      <c r="M342" s="112"/>
      <c r="N342" s="66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ht="15.75" customHeight="1">
      <c r="A343" s="365" t="s">
        <v>602</v>
      </c>
      <c r="B343" s="307" t="s">
        <v>603</v>
      </c>
      <c r="C343" s="308"/>
      <c r="D343" s="105">
        <v>13.8</v>
      </c>
      <c r="E343" s="487" t="s">
        <v>36</v>
      </c>
      <c r="F343" s="107">
        <v>6.0</v>
      </c>
      <c r="G343" s="108">
        <v>436.36</v>
      </c>
      <c r="H343" s="108">
        <v>528.0</v>
      </c>
      <c r="I343" s="108">
        <f t="shared" si="106"/>
        <v>2618.16</v>
      </c>
      <c r="J343" s="109">
        <v>0.0</v>
      </c>
      <c r="K343" s="110">
        <f t="shared" si="107"/>
        <v>0</v>
      </c>
      <c r="L343" s="111">
        <f t="shared" si="108"/>
        <v>0</v>
      </c>
      <c r="M343" s="112"/>
      <c r="N343" s="66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ht="15.75" customHeight="1">
      <c r="A344" s="510" t="s">
        <v>604</v>
      </c>
      <c r="B344" s="511" t="s">
        <v>605</v>
      </c>
      <c r="C344" s="104"/>
      <c r="D344" s="105">
        <v>13.0</v>
      </c>
      <c r="E344" s="487" t="s">
        <v>36</v>
      </c>
      <c r="F344" s="107">
        <v>6.0</v>
      </c>
      <c r="G344" s="108">
        <v>536.36</v>
      </c>
      <c r="H344" s="108">
        <v>649.0</v>
      </c>
      <c r="I344" s="108">
        <f>F344*G344</f>
        <v>3218.16</v>
      </c>
      <c r="J344" s="109">
        <v>0.0</v>
      </c>
      <c r="K344" s="110">
        <f t="shared" si="107"/>
        <v>0</v>
      </c>
      <c r="L344" s="111">
        <f t="shared" si="108"/>
        <v>0</v>
      </c>
      <c r="M344" s="112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</row>
    <row r="345" ht="15.75" customHeight="1">
      <c r="A345" s="426" t="s">
        <v>606</v>
      </c>
      <c r="B345" s="512" t="s">
        <v>607</v>
      </c>
      <c r="C345" s="513"/>
      <c r="D345" s="105">
        <v>14.2</v>
      </c>
      <c r="E345" s="464" t="s">
        <v>36</v>
      </c>
      <c r="F345" s="159">
        <v>6.0</v>
      </c>
      <c r="G345" s="160">
        <v>627.2727272727274</v>
      </c>
      <c r="H345" s="160">
        <v>759.0000000000001</v>
      </c>
      <c r="I345" s="160">
        <f>G345*F345</f>
        <v>3763.636364</v>
      </c>
      <c r="J345" s="109">
        <v>0.0</v>
      </c>
      <c r="K345" s="110">
        <f t="shared" si="107"/>
        <v>0</v>
      </c>
      <c r="L345" s="111">
        <f t="shared" si="108"/>
        <v>0</v>
      </c>
      <c r="M345" s="112"/>
      <c r="N345" s="66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ht="15.0" customHeight="1">
      <c r="A346" s="165"/>
      <c r="B346" s="166" t="s">
        <v>608</v>
      </c>
      <c r="C346" s="259"/>
      <c r="D346" s="260"/>
      <c r="E346" s="261"/>
      <c r="F346" s="262"/>
      <c r="G346" s="263"/>
      <c r="H346" s="263"/>
      <c r="I346" s="263"/>
      <c r="J346" s="264"/>
      <c r="K346" s="265"/>
      <c r="L346" s="266"/>
      <c r="M346" s="267"/>
      <c r="N346" s="66"/>
    </row>
    <row r="347" ht="15.0" hidden="1" customHeight="1">
      <c r="A347" s="310" t="s">
        <v>609</v>
      </c>
      <c r="B347" s="140" t="s">
        <v>610</v>
      </c>
      <c r="C347" s="514"/>
      <c r="D347" s="105"/>
      <c r="E347" s="515" t="s">
        <v>33</v>
      </c>
      <c r="F347" s="516">
        <v>6.0</v>
      </c>
      <c r="G347" s="517">
        <v>118.18181818181819</v>
      </c>
      <c r="H347" s="108">
        <v>143.0</v>
      </c>
      <c r="I347" s="108">
        <f t="shared" ref="I347:I348" si="109">G347*F347</f>
        <v>709.0909091</v>
      </c>
      <c r="J347" s="113">
        <v>0.0</v>
      </c>
      <c r="K347" s="110">
        <f t="shared" ref="K347:K348" si="110">(I347*J347)+(M347*G347)</f>
        <v>0</v>
      </c>
      <c r="L347" s="141">
        <f t="shared" ref="L347:L348" si="111">K347*1.21</f>
        <v>0</v>
      </c>
      <c r="M347" s="142"/>
      <c r="N347" s="66"/>
    </row>
    <row r="348" ht="15.0" customHeight="1">
      <c r="A348" s="310"/>
      <c r="B348" s="140" t="s">
        <v>611</v>
      </c>
      <c r="C348" s="127"/>
      <c r="D348" s="105"/>
      <c r="E348" s="515" t="s">
        <v>33</v>
      </c>
      <c r="F348" s="516">
        <v>6.0</v>
      </c>
      <c r="G348" s="517">
        <v>118.18181818181819</v>
      </c>
      <c r="H348" s="108">
        <v>143.0</v>
      </c>
      <c r="I348" s="108">
        <f t="shared" si="109"/>
        <v>709.0909091</v>
      </c>
      <c r="J348" s="113">
        <v>0.0</v>
      </c>
      <c r="K348" s="110">
        <f t="shared" si="110"/>
        <v>0</v>
      </c>
      <c r="L348" s="141">
        <f t="shared" si="111"/>
        <v>0</v>
      </c>
      <c r="M348" s="142"/>
      <c r="N348" s="66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</row>
    <row r="349" ht="33.75" customHeight="1">
      <c r="A349" s="348"/>
      <c r="B349" s="349"/>
      <c r="C349" s="435"/>
      <c r="D349" s="518"/>
      <c r="E349" s="351"/>
      <c r="F349" s="352"/>
      <c r="G349" s="353"/>
      <c r="H349" s="353"/>
      <c r="I349" s="353"/>
      <c r="J349" s="354"/>
      <c r="K349" s="355"/>
      <c r="L349" s="356"/>
      <c r="M349" s="357"/>
      <c r="N349" s="66"/>
    </row>
    <row r="350" ht="33.75" customHeight="1">
      <c r="A350" s="332"/>
      <c r="B350" s="333" t="s">
        <v>612</v>
      </c>
      <c r="C350" s="437"/>
      <c r="D350" s="519"/>
      <c r="E350" s="358"/>
      <c r="F350" s="359"/>
      <c r="G350" s="360"/>
      <c r="H350" s="360"/>
      <c r="I350" s="360"/>
      <c r="J350" s="361"/>
      <c r="K350" s="362"/>
      <c r="L350" s="341"/>
      <c r="M350" s="342"/>
      <c r="N350" s="66"/>
    </row>
    <row r="351" ht="15.0" customHeight="1">
      <c r="A351" s="520"/>
      <c r="B351" s="521" t="s">
        <v>613</v>
      </c>
      <c r="C351" s="522"/>
      <c r="D351" s="523"/>
      <c r="E351" s="524"/>
      <c r="F351" s="454"/>
      <c r="G351" s="455"/>
      <c r="H351" s="455"/>
      <c r="I351" s="455"/>
      <c r="J351" s="456"/>
      <c r="K351" s="457"/>
      <c r="L351" s="458"/>
      <c r="M351" s="459"/>
      <c r="N351" s="66"/>
    </row>
    <row r="352" ht="15.0" customHeight="1">
      <c r="A352" s="268" t="s">
        <v>614</v>
      </c>
      <c r="B352" s="269" t="s">
        <v>615</v>
      </c>
      <c r="C352" s="270"/>
      <c r="D352" s="525"/>
      <c r="E352" s="271" t="s">
        <v>121</v>
      </c>
      <c r="F352" s="272">
        <v>6.0</v>
      </c>
      <c r="G352" s="273">
        <v>322.7272727272728</v>
      </c>
      <c r="H352" s="273">
        <v>390.50000000000006</v>
      </c>
      <c r="I352" s="273">
        <f t="shared" ref="I352:I358" si="112">G352*F352</f>
        <v>1936.363636</v>
      </c>
      <c r="J352" s="274">
        <v>0.0</v>
      </c>
      <c r="K352" s="275">
        <f t="shared" ref="K352:K358" si="113">(I352*J352)+(M352*G352)</f>
        <v>0</v>
      </c>
      <c r="L352" s="276">
        <f t="shared" ref="L352:L358" si="114">K352*1.21</f>
        <v>0</v>
      </c>
      <c r="M352" s="277"/>
      <c r="N352" s="66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ht="15.0" customHeight="1">
      <c r="A353" s="268" t="s">
        <v>616</v>
      </c>
      <c r="B353" s="269" t="s">
        <v>617</v>
      </c>
      <c r="C353" s="270"/>
      <c r="D353" s="153"/>
      <c r="E353" s="106" t="s">
        <v>121</v>
      </c>
      <c r="F353" s="107">
        <v>6.0</v>
      </c>
      <c r="G353" s="108">
        <v>336.36363636363643</v>
      </c>
      <c r="H353" s="108">
        <v>407.00000000000006</v>
      </c>
      <c r="I353" s="108">
        <f t="shared" si="112"/>
        <v>2018.181818</v>
      </c>
      <c r="J353" s="109">
        <v>0.0</v>
      </c>
      <c r="K353" s="110">
        <f t="shared" si="113"/>
        <v>0</v>
      </c>
      <c r="L353" s="111">
        <f t="shared" si="114"/>
        <v>0</v>
      </c>
      <c r="M353" s="112"/>
      <c r="N353" s="66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ht="15.0" customHeight="1">
      <c r="A354" s="268" t="s">
        <v>618</v>
      </c>
      <c r="B354" s="269" t="s">
        <v>619</v>
      </c>
      <c r="C354" s="270"/>
      <c r="D354" s="153"/>
      <c r="E354" s="106" t="s">
        <v>121</v>
      </c>
      <c r="F354" s="107">
        <v>6.0</v>
      </c>
      <c r="G354" s="108">
        <v>336.36363636363643</v>
      </c>
      <c r="H354" s="108">
        <v>407.00000000000006</v>
      </c>
      <c r="I354" s="108">
        <f t="shared" si="112"/>
        <v>2018.181818</v>
      </c>
      <c r="J354" s="109">
        <v>0.0</v>
      </c>
      <c r="K354" s="110">
        <f t="shared" si="113"/>
        <v>0</v>
      </c>
      <c r="L354" s="111">
        <f t="shared" si="114"/>
        <v>0</v>
      </c>
      <c r="M354" s="112"/>
      <c r="N354" s="66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ht="15.0" customHeight="1">
      <c r="A355" s="268" t="s">
        <v>620</v>
      </c>
      <c r="B355" s="269" t="s">
        <v>621</v>
      </c>
      <c r="C355" s="127"/>
      <c r="D355" s="105"/>
      <c r="E355" s="106" t="s">
        <v>121</v>
      </c>
      <c r="F355" s="107">
        <v>6.0</v>
      </c>
      <c r="G355" s="160">
        <v>440.90909090909093</v>
      </c>
      <c r="H355" s="160">
        <v>533.5</v>
      </c>
      <c r="I355" s="160">
        <f t="shared" si="112"/>
        <v>2645.454545</v>
      </c>
      <c r="J355" s="161">
        <v>0.0</v>
      </c>
      <c r="K355" s="162">
        <f t="shared" si="113"/>
        <v>0</v>
      </c>
      <c r="L355" s="163">
        <f t="shared" si="114"/>
        <v>0</v>
      </c>
      <c r="M355" s="164"/>
      <c r="N355" s="66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ht="15.0" customHeight="1">
      <c r="A356" s="102" t="s">
        <v>622</v>
      </c>
      <c r="B356" s="103" t="s">
        <v>623</v>
      </c>
      <c r="C356" s="127"/>
      <c r="D356" s="105"/>
      <c r="E356" s="106" t="s">
        <v>121</v>
      </c>
      <c r="F356" s="107">
        <v>6.0</v>
      </c>
      <c r="G356" s="108">
        <v>681.818181818182</v>
      </c>
      <c r="H356" s="108">
        <v>825.0000000000001</v>
      </c>
      <c r="I356" s="108">
        <f t="shared" si="112"/>
        <v>4090.909091</v>
      </c>
      <c r="J356" s="109">
        <v>0.0</v>
      </c>
      <c r="K356" s="110">
        <f t="shared" si="113"/>
        <v>0</v>
      </c>
      <c r="L356" s="111">
        <f t="shared" si="114"/>
        <v>0</v>
      </c>
      <c r="M356" s="112"/>
      <c r="N356" s="66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ht="15.0" customHeight="1">
      <c r="A357" s="154" t="s">
        <v>624</v>
      </c>
      <c r="B357" s="155" t="s">
        <v>625</v>
      </c>
      <c r="C357" s="127"/>
      <c r="D357" s="105"/>
      <c r="E357" s="106" t="s">
        <v>121</v>
      </c>
      <c r="F357" s="107">
        <v>6.0</v>
      </c>
      <c r="G357" s="108">
        <v>1181.818181818182</v>
      </c>
      <c r="H357" s="108">
        <v>1430.0000000000002</v>
      </c>
      <c r="I357" s="108">
        <f t="shared" si="112"/>
        <v>7090.909091</v>
      </c>
      <c r="J357" s="161">
        <v>0.0</v>
      </c>
      <c r="K357" s="162">
        <f t="shared" si="113"/>
        <v>0</v>
      </c>
      <c r="L357" s="163">
        <f t="shared" si="114"/>
        <v>0</v>
      </c>
      <c r="M357" s="164"/>
      <c r="N357" s="66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ht="15.0" customHeight="1">
      <c r="A358" s="139" t="s">
        <v>626</v>
      </c>
      <c r="B358" s="140" t="s">
        <v>627</v>
      </c>
      <c r="C358" s="127"/>
      <c r="D358" s="105"/>
      <c r="E358" s="271" t="s">
        <v>628</v>
      </c>
      <c r="F358" s="272">
        <v>6.0</v>
      </c>
      <c r="G358" s="108">
        <v>404.5454545454546</v>
      </c>
      <c r="H358" s="108">
        <v>489.50000000000006</v>
      </c>
      <c r="I358" s="108">
        <f t="shared" si="112"/>
        <v>2427.272727</v>
      </c>
      <c r="J358" s="109">
        <v>0.0</v>
      </c>
      <c r="K358" s="110">
        <f t="shared" si="113"/>
        <v>0</v>
      </c>
      <c r="L358" s="111">
        <f t="shared" si="114"/>
        <v>0</v>
      </c>
      <c r="M358" s="112"/>
      <c r="N358" s="66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ht="31.5" customHeight="1">
      <c r="A359" s="348"/>
      <c r="B359" s="349"/>
      <c r="C359" s="435"/>
      <c r="D359" s="518"/>
      <c r="E359" s="526"/>
      <c r="F359" s="527"/>
      <c r="G359" s="528"/>
      <c r="H359" s="528"/>
      <c r="I359" s="528"/>
      <c r="J359" s="529"/>
      <c r="K359" s="530"/>
      <c r="L359" s="356"/>
      <c r="M359" s="357"/>
      <c r="N359" s="531"/>
      <c r="O359" s="79"/>
    </row>
    <row r="360" ht="31.5" customHeight="1">
      <c r="A360" s="332"/>
      <c r="B360" s="333" t="s">
        <v>629</v>
      </c>
      <c r="C360" s="437"/>
      <c r="D360" s="519"/>
      <c r="E360" s="336"/>
      <c r="F360" s="337"/>
      <c r="G360" s="338"/>
      <c r="H360" s="338"/>
      <c r="I360" s="338"/>
      <c r="J360" s="339"/>
      <c r="K360" s="340"/>
      <c r="L360" s="341"/>
      <c r="M360" s="342"/>
      <c r="N360" s="531"/>
      <c r="O360" s="79"/>
    </row>
    <row r="361" ht="15.0" customHeight="1">
      <c r="A361" s="520"/>
      <c r="B361" s="532" t="s">
        <v>630</v>
      </c>
      <c r="C361" s="533"/>
      <c r="D361" s="533"/>
      <c r="E361" s="533"/>
      <c r="F361" s="533"/>
      <c r="G361" s="533"/>
      <c r="H361" s="533"/>
      <c r="I361" s="533"/>
      <c r="J361" s="533"/>
      <c r="K361" s="533"/>
      <c r="L361" s="533"/>
      <c r="M361" s="534"/>
      <c r="N361" s="66"/>
    </row>
    <row r="362" ht="15.0" customHeight="1">
      <c r="A362" s="139" t="s">
        <v>631</v>
      </c>
      <c r="B362" s="140" t="s">
        <v>632</v>
      </c>
      <c r="C362" s="127"/>
      <c r="D362" s="105">
        <v>11.0</v>
      </c>
      <c r="E362" s="106" t="s">
        <v>80</v>
      </c>
      <c r="F362" s="107">
        <v>6.0</v>
      </c>
      <c r="G362" s="108">
        <v>168.18181818181822</v>
      </c>
      <c r="H362" s="460">
        <v>203.50000000000003</v>
      </c>
      <c r="I362" s="108">
        <f t="shared" ref="I362:I367" si="115">G362*F362</f>
        <v>1009.090909</v>
      </c>
      <c r="J362" s="109">
        <v>0.0</v>
      </c>
      <c r="K362" s="110">
        <f t="shared" ref="K362:K367" si="116">(I362*J362)+(M362*G362)</f>
        <v>0</v>
      </c>
      <c r="L362" s="141">
        <f t="shared" ref="L362:L367" si="117">K362*1.21</f>
        <v>0</v>
      </c>
      <c r="M362" s="535"/>
      <c r="N362" s="66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ht="15.0" customHeight="1">
      <c r="A363" s="139" t="s">
        <v>633</v>
      </c>
      <c r="B363" s="140" t="s">
        <v>634</v>
      </c>
      <c r="C363" s="127"/>
      <c r="D363" s="105">
        <v>11.0</v>
      </c>
      <c r="E363" s="106" t="s">
        <v>80</v>
      </c>
      <c r="F363" s="107">
        <v>6.0</v>
      </c>
      <c r="G363" s="108">
        <v>290.90909090909093</v>
      </c>
      <c r="H363" s="460">
        <v>352.0</v>
      </c>
      <c r="I363" s="108">
        <f t="shared" si="115"/>
        <v>1745.454545</v>
      </c>
      <c r="J363" s="109">
        <v>0.0</v>
      </c>
      <c r="K363" s="110">
        <f t="shared" si="116"/>
        <v>0</v>
      </c>
      <c r="L363" s="141">
        <f t="shared" si="117"/>
        <v>0</v>
      </c>
      <c r="M363" s="535"/>
      <c r="N363" s="66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ht="15.0" customHeight="1">
      <c r="A364" s="139" t="s">
        <v>635</v>
      </c>
      <c r="B364" s="140" t="s">
        <v>636</v>
      </c>
      <c r="C364" s="127"/>
      <c r="D364" s="105">
        <v>11.0</v>
      </c>
      <c r="E364" s="106" t="s">
        <v>80</v>
      </c>
      <c r="F364" s="107">
        <v>6.0</v>
      </c>
      <c r="G364" s="108">
        <v>168.18181818181822</v>
      </c>
      <c r="H364" s="460">
        <v>203.50000000000003</v>
      </c>
      <c r="I364" s="108">
        <f t="shared" si="115"/>
        <v>1009.090909</v>
      </c>
      <c r="J364" s="109">
        <v>0.0</v>
      </c>
      <c r="K364" s="110">
        <f t="shared" si="116"/>
        <v>0</v>
      </c>
      <c r="L364" s="141">
        <f t="shared" si="117"/>
        <v>0</v>
      </c>
      <c r="M364" s="535"/>
      <c r="N364" s="66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ht="15.0" customHeight="1">
      <c r="A365" s="139" t="s">
        <v>637</v>
      </c>
      <c r="B365" s="140" t="s">
        <v>638</v>
      </c>
      <c r="C365" s="187"/>
      <c r="D365" s="105">
        <v>11.0</v>
      </c>
      <c r="E365" s="158" t="s">
        <v>80</v>
      </c>
      <c r="F365" s="159">
        <v>6.0</v>
      </c>
      <c r="G365" s="108">
        <v>168.18181818181822</v>
      </c>
      <c r="H365" s="460">
        <v>203.50000000000003</v>
      </c>
      <c r="I365" s="108">
        <f t="shared" si="115"/>
        <v>1009.090909</v>
      </c>
      <c r="J365" s="161">
        <v>0.0</v>
      </c>
      <c r="K365" s="162">
        <f t="shared" si="116"/>
        <v>0</v>
      </c>
      <c r="L365" s="346">
        <f t="shared" si="117"/>
        <v>0</v>
      </c>
      <c r="M365" s="347"/>
      <c r="N365" s="66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ht="15.0" customHeight="1">
      <c r="A366" s="536" t="s">
        <v>639</v>
      </c>
      <c r="B366" s="140" t="s">
        <v>640</v>
      </c>
      <c r="C366" s="452"/>
      <c r="D366" s="105"/>
      <c r="E366" s="158" t="s">
        <v>80</v>
      </c>
      <c r="F366" s="107">
        <v>6.0</v>
      </c>
      <c r="G366" s="108">
        <v>168.18181818181822</v>
      </c>
      <c r="H366" s="460">
        <v>203.50000000000003</v>
      </c>
      <c r="I366" s="108">
        <f t="shared" si="115"/>
        <v>1009.090909</v>
      </c>
      <c r="J366" s="109">
        <v>0.0</v>
      </c>
      <c r="K366" s="110">
        <f t="shared" si="116"/>
        <v>0</v>
      </c>
      <c r="L366" s="141">
        <f t="shared" si="117"/>
        <v>0</v>
      </c>
      <c r="M366" s="535"/>
      <c r="N366" s="66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ht="15.0" customHeight="1">
      <c r="A367" s="536" t="s">
        <v>641</v>
      </c>
      <c r="B367" s="537" t="s">
        <v>642</v>
      </c>
      <c r="C367" s="452"/>
      <c r="D367" s="105"/>
      <c r="E367" s="158" t="s">
        <v>80</v>
      </c>
      <c r="F367" s="159">
        <v>6.0</v>
      </c>
      <c r="G367" s="108">
        <v>227.27272727272728</v>
      </c>
      <c r="H367" s="460">
        <v>275.0</v>
      </c>
      <c r="I367" s="108">
        <f t="shared" si="115"/>
        <v>1363.636364</v>
      </c>
      <c r="J367" s="161">
        <v>0.0</v>
      </c>
      <c r="K367" s="162">
        <f t="shared" si="116"/>
        <v>0</v>
      </c>
      <c r="L367" s="346">
        <f t="shared" si="117"/>
        <v>0</v>
      </c>
      <c r="M367" s="347"/>
      <c r="N367" s="66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ht="15.0" hidden="1" customHeight="1">
      <c r="A368" s="297"/>
      <c r="B368" s="532" t="s">
        <v>643</v>
      </c>
      <c r="C368" s="533"/>
      <c r="D368" s="533"/>
      <c r="E368" s="533"/>
      <c r="F368" s="533"/>
      <c r="G368" s="533"/>
      <c r="H368" s="533"/>
      <c r="I368" s="533"/>
      <c r="J368" s="533"/>
      <c r="K368" s="533"/>
      <c r="L368" s="533"/>
      <c r="M368" s="534"/>
      <c r="N368" s="66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ht="15.0" hidden="1" customHeight="1">
      <c r="A369" s="538" t="s">
        <v>644</v>
      </c>
      <c r="B369" s="539" t="s">
        <v>645</v>
      </c>
      <c r="C369" s="179"/>
      <c r="D369" s="540"/>
      <c r="E369" s="271" t="s">
        <v>80</v>
      </c>
      <c r="F369" s="272">
        <v>6.0</v>
      </c>
      <c r="G369" s="273">
        <v>259.0909090909091</v>
      </c>
      <c r="H369" s="273">
        <v>313.5</v>
      </c>
      <c r="I369" s="273">
        <f t="shared" ref="I369:I370" si="118">G369*F369</f>
        <v>1554.545455</v>
      </c>
      <c r="J369" s="274">
        <v>0.0</v>
      </c>
      <c r="K369" s="275">
        <f t="shared" ref="K369:K370" si="119">(I369*J369)+(M369*G369)</f>
        <v>0</v>
      </c>
      <c r="L369" s="541">
        <f t="shared" ref="L369:L370" si="120">K369*1.21</f>
        <v>0</v>
      </c>
      <c r="M369" s="542"/>
      <c r="N369" s="66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ht="15.0" hidden="1" customHeight="1">
      <c r="A370" s="536" t="s">
        <v>646</v>
      </c>
      <c r="B370" s="543" t="s">
        <v>647</v>
      </c>
      <c r="C370" s="187"/>
      <c r="D370" s="544"/>
      <c r="E370" s="158" t="s">
        <v>80</v>
      </c>
      <c r="F370" s="159">
        <v>6.0</v>
      </c>
      <c r="G370" s="160">
        <v>259.0909090909091</v>
      </c>
      <c r="H370" s="160">
        <v>313.5</v>
      </c>
      <c r="I370" s="160">
        <f t="shared" si="118"/>
        <v>1554.545455</v>
      </c>
      <c r="J370" s="161">
        <v>0.0</v>
      </c>
      <c r="K370" s="162">
        <f t="shared" si="119"/>
        <v>0</v>
      </c>
      <c r="L370" s="346">
        <f t="shared" si="120"/>
        <v>0</v>
      </c>
      <c r="M370" s="347"/>
      <c r="N370" s="66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ht="15.0" customHeight="1">
      <c r="A371" s="165"/>
      <c r="B371" s="532" t="s">
        <v>648</v>
      </c>
      <c r="C371" s="533"/>
      <c r="D371" s="533"/>
      <c r="E371" s="533"/>
      <c r="F371" s="533"/>
      <c r="G371" s="533"/>
      <c r="H371" s="533"/>
      <c r="I371" s="533"/>
      <c r="J371" s="533"/>
      <c r="K371" s="533"/>
      <c r="L371" s="533"/>
      <c r="M371" s="534"/>
      <c r="N371" s="66"/>
    </row>
    <row r="372" ht="15.0" customHeight="1">
      <c r="A372" s="538"/>
      <c r="B372" s="545" t="s">
        <v>649</v>
      </c>
      <c r="C372" s="546"/>
      <c r="D372" s="385">
        <v>11.0</v>
      </c>
      <c r="E372" s="271" t="s">
        <v>80</v>
      </c>
      <c r="F372" s="272">
        <v>6.0</v>
      </c>
      <c r="G372" s="273">
        <v>154.54545454545456</v>
      </c>
      <c r="H372" s="273">
        <v>187.00000000000003</v>
      </c>
      <c r="I372" s="273">
        <f t="shared" ref="I372:I379" si="121">G372*F372</f>
        <v>927.2727273</v>
      </c>
      <c r="J372" s="274">
        <v>0.0</v>
      </c>
      <c r="K372" s="275">
        <f t="shared" ref="K372:K379" si="122">(I372*J372)+(M372*G372)</f>
        <v>0</v>
      </c>
      <c r="L372" s="541">
        <f t="shared" ref="L372:L379" si="123">K372*1.21</f>
        <v>0</v>
      </c>
      <c r="M372" s="547"/>
      <c r="N372" s="66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ht="15.0" customHeight="1">
      <c r="A373" s="310">
        <v>5275.0</v>
      </c>
      <c r="B373" s="545" t="s">
        <v>650</v>
      </c>
      <c r="C373" s="546"/>
      <c r="D373" s="385">
        <v>11.0</v>
      </c>
      <c r="E373" s="106" t="s">
        <v>80</v>
      </c>
      <c r="F373" s="107">
        <v>6.0</v>
      </c>
      <c r="G373" s="189">
        <f>H373/1.21</f>
        <v>138.8429752</v>
      </c>
      <c r="H373" s="189">
        <v>168.0</v>
      </c>
      <c r="I373" s="189">
        <f t="shared" si="121"/>
        <v>833.0578512</v>
      </c>
      <c r="J373" s="109">
        <v>0.0</v>
      </c>
      <c r="K373" s="110">
        <f t="shared" si="122"/>
        <v>0</v>
      </c>
      <c r="L373" s="141">
        <f t="shared" si="123"/>
        <v>0</v>
      </c>
      <c r="M373" s="535"/>
      <c r="N373" s="66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ht="15.0" customHeight="1">
      <c r="A374" s="310">
        <v>5290.0</v>
      </c>
      <c r="B374" s="548" t="s">
        <v>651</v>
      </c>
      <c r="C374" s="549"/>
      <c r="D374" s="385">
        <v>11.5</v>
      </c>
      <c r="E374" s="106" t="s">
        <v>80</v>
      </c>
      <c r="F374" s="107">
        <v>6.0</v>
      </c>
      <c r="G374" s="183">
        <v>144.63</v>
      </c>
      <c r="H374" s="550">
        <v>175.0</v>
      </c>
      <c r="I374" s="108">
        <f t="shared" si="121"/>
        <v>867.78</v>
      </c>
      <c r="J374" s="109">
        <v>0.0</v>
      </c>
      <c r="K374" s="110">
        <f t="shared" si="122"/>
        <v>0</v>
      </c>
      <c r="L374" s="141">
        <f t="shared" si="123"/>
        <v>0</v>
      </c>
      <c r="M374" s="535"/>
      <c r="N374" s="66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ht="15.0" customHeight="1">
      <c r="A375" s="310">
        <v>5280.0</v>
      </c>
      <c r="B375" s="548" t="s">
        <v>652</v>
      </c>
      <c r="C375" s="549"/>
      <c r="D375" s="385">
        <v>11.5</v>
      </c>
      <c r="E375" s="106" t="s">
        <v>80</v>
      </c>
      <c r="F375" s="107">
        <v>6.0</v>
      </c>
      <c r="G375" s="108">
        <v>209.09090909090912</v>
      </c>
      <c r="H375" s="550">
        <v>253.00000000000003</v>
      </c>
      <c r="I375" s="551">
        <f t="shared" si="121"/>
        <v>1254.545455</v>
      </c>
      <c r="J375" s="109">
        <v>0.0</v>
      </c>
      <c r="K375" s="110">
        <f t="shared" si="122"/>
        <v>0</v>
      </c>
      <c r="L375" s="141">
        <f t="shared" si="123"/>
        <v>0</v>
      </c>
      <c r="M375" s="535"/>
      <c r="N375" s="66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ht="15.0" customHeight="1">
      <c r="A376" s="310">
        <v>5281.0</v>
      </c>
      <c r="B376" s="548" t="s">
        <v>653</v>
      </c>
      <c r="C376" s="549"/>
      <c r="D376" s="385">
        <v>11.5</v>
      </c>
      <c r="E376" s="106" t="s">
        <v>80</v>
      </c>
      <c r="F376" s="107">
        <v>6.0</v>
      </c>
      <c r="G376" s="108">
        <v>263.6363636363636</v>
      </c>
      <c r="H376" s="550">
        <v>319.0</v>
      </c>
      <c r="I376" s="551">
        <f t="shared" si="121"/>
        <v>1581.818182</v>
      </c>
      <c r="J376" s="109">
        <v>0.0</v>
      </c>
      <c r="K376" s="110">
        <f t="shared" si="122"/>
        <v>0</v>
      </c>
      <c r="L376" s="141">
        <f t="shared" si="123"/>
        <v>0</v>
      </c>
      <c r="M376" s="535"/>
      <c r="N376" s="66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ht="15.0" customHeight="1">
      <c r="A377" s="552">
        <v>5265.0</v>
      </c>
      <c r="B377" s="548" t="s">
        <v>654</v>
      </c>
      <c r="C377" s="553"/>
      <c r="D377" s="385">
        <v>11.5</v>
      </c>
      <c r="E377" s="158" t="s">
        <v>80</v>
      </c>
      <c r="F377" s="159">
        <v>6.0</v>
      </c>
      <c r="G377" s="160">
        <v>300.00000000000006</v>
      </c>
      <c r="H377" s="554">
        <v>363.00000000000006</v>
      </c>
      <c r="I377" s="551">
        <f t="shared" si="121"/>
        <v>1800</v>
      </c>
      <c r="J377" s="161">
        <v>0.0</v>
      </c>
      <c r="K377" s="162">
        <f t="shared" si="122"/>
        <v>0</v>
      </c>
      <c r="L377" s="346">
        <f t="shared" si="123"/>
        <v>0</v>
      </c>
      <c r="M377" s="347"/>
      <c r="N377" s="66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ht="15.0" customHeight="1">
      <c r="A378" s="555">
        <v>5266.0</v>
      </c>
      <c r="B378" s="548" t="s">
        <v>655</v>
      </c>
      <c r="C378" s="556"/>
      <c r="D378" s="385">
        <v>11.5</v>
      </c>
      <c r="E378" s="106" t="s">
        <v>80</v>
      </c>
      <c r="F378" s="107">
        <v>6.0</v>
      </c>
      <c r="G378" s="108">
        <v>536.3636363636364</v>
      </c>
      <c r="H378" s="108">
        <v>649.0</v>
      </c>
      <c r="I378" s="551">
        <f t="shared" si="121"/>
        <v>3218.181818</v>
      </c>
      <c r="J378" s="109">
        <v>0.0</v>
      </c>
      <c r="K378" s="110">
        <f t="shared" si="122"/>
        <v>0</v>
      </c>
      <c r="L378" s="141">
        <f t="shared" si="123"/>
        <v>0</v>
      </c>
      <c r="M378" s="309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ht="15.0" customHeight="1">
      <c r="A379" s="557"/>
      <c r="B379" s="558" t="s">
        <v>656</v>
      </c>
      <c r="C379" s="556"/>
      <c r="D379" s="385">
        <v>11.5</v>
      </c>
      <c r="E379" s="158" t="s">
        <v>80</v>
      </c>
      <c r="F379" s="159">
        <v>6.0</v>
      </c>
      <c r="G379" s="108">
        <v>300.00000000000006</v>
      </c>
      <c r="H379" s="108">
        <v>363.00000000000006</v>
      </c>
      <c r="I379" s="551">
        <f t="shared" si="121"/>
        <v>1800</v>
      </c>
      <c r="J379" s="109">
        <v>0.0</v>
      </c>
      <c r="K379" s="110">
        <f t="shared" si="122"/>
        <v>0</v>
      </c>
      <c r="L379" s="141">
        <f t="shared" si="123"/>
        <v>0</v>
      </c>
      <c r="M379" s="309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ht="31.5" customHeight="1">
      <c r="A380" s="348"/>
      <c r="B380" s="349"/>
      <c r="C380" s="435"/>
      <c r="D380" s="518"/>
      <c r="E380" s="526"/>
      <c r="F380" s="527"/>
      <c r="G380" s="528"/>
      <c r="H380" s="528"/>
      <c r="I380" s="528"/>
      <c r="J380" s="529"/>
      <c r="K380" s="530"/>
      <c r="L380" s="356"/>
      <c r="M380" s="357"/>
      <c r="N380" s="402"/>
      <c r="O380" s="402"/>
    </row>
    <row r="381" ht="31.5" customHeight="1">
      <c r="A381" s="332"/>
      <c r="B381" s="333" t="s">
        <v>657</v>
      </c>
      <c r="C381" s="437"/>
      <c r="D381" s="519"/>
      <c r="E381" s="336"/>
      <c r="F381" s="337"/>
      <c r="G381" s="338"/>
      <c r="H381" s="338"/>
      <c r="I381" s="338"/>
      <c r="J381" s="339"/>
      <c r="K381" s="340"/>
      <c r="L381" s="341"/>
      <c r="M381" s="342"/>
      <c r="N381" s="402"/>
      <c r="O381" s="402"/>
    </row>
    <row r="382" ht="15.0" customHeight="1">
      <c r="A382" s="559"/>
      <c r="B382" s="560" t="s">
        <v>658</v>
      </c>
      <c r="C382" s="561"/>
      <c r="D382" s="562"/>
      <c r="E382" s="563"/>
      <c r="F382" s="564"/>
      <c r="G382" s="565"/>
      <c r="H382" s="565"/>
      <c r="I382" s="565"/>
      <c r="J382" s="566"/>
      <c r="K382" s="567"/>
      <c r="L382" s="568"/>
      <c r="M382" s="569"/>
      <c r="N382" s="402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ht="15.75" customHeight="1">
      <c r="A383" s="570" t="s">
        <v>659</v>
      </c>
      <c r="B383" s="571" t="s">
        <v>660</v>
      </c>
      <c r="C383" s="190"/>
      <c r="D383" s="191">
        <v>12.5</v>
      </c>
      <c r="E383" s="572" t="s">
        <v>80</v>
      </c>
      <c r="F383" s="573">
        <v>6.0</v>
      </c>
      <c r="G383" s="189">
        <f>H383/1.21</f>
        <v>702.4793388</v>
      </c>
      <c r="H383" s="189">
        <v>850.0</v>
      </c>
      <c r="I383" s="189">
        <f>G383*F383</f>
        <v>4214.876033</v>
      </c>
      <c r="J383" s="109">
        <v>0.0</v>
      </c>
      <c r="K383" s="574">
        <f>(I383*J383)+(M383*G383)</f>
        <v>0</v>
      </c>
      <c r="L383" s="575">
        <f>K383*1.21</f>
        <v>0</v>
      </c>
      <c r="M383" s="576"/>
      <c r="N383" s="577"/>
      <c r="O383" s="577"/>
      <c r="P383" s="577"/>
      <c r="Q383" s="577"/>
      <c r="R383" s="577"/>
      <c r="S383" s="577"/>
      <c r="T383" s="577"/>
      <c r="U383" s="577"/>
      <c r="V383" s="577"/>
      <c r="W383" s="577"/>
      <c r="X383" s="577"/>
      <c r="Y383" s="577"/>
      <c r="Z383" s="577"/>
      <c r="AA383" s="577"/>
      <c r="AB383" s="577"/>
    </row>
    <row r="384" ht="15.0" customHeight="1">
      <c r="A384" s="559"/>
      <c r="B384" s="560" t="s">
        <v>661</v>
      </c>
      <c r="C384" s="561"/>
      <c r="D384" s="562"/>
      <c r="E384" s="563"/>
      <c r="F384" s="564"/>
      <c r="G384" s="565"/>
      <c r="H384" s="565"/>
      <c r="I384" s="565"/>
      <c r="J384" s="566"/>
      <c r="K384" s="567"/>
      <c r="L384" s="568"/>
      <c r="M384" s="569"/>
      <c r="N384" s="402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ht="15.75" customHeight="1">
      <c r="A385" s="570" t="s">
        <v>662</v>
      </c>
      <c r="B385" s="571" t="s">
        <v>663</v>
      </c>
      <c r="C385" s="190"/>
      <c r="D385" s="191">
        <v>12.5</v>
      </c>
      <c r="E385" s="572" t="s">
        <v>80</v>
      </c>
      <c r="F385" s="573">
        <v>6.0</v>
      </c>
      <c r="G385" s="189">
        <f>H385/1.21</f>
        <v>809.9173554</v>
      </c>
      <c r="H385" s="189">
        <v>980.0</v>
      </c>
      <c r="I385" s="189">
        <f>G385*F385</f>
        <v>4859.504132</v>
      </c>
      <c r="J385" s="109">
        <v>0.0</v>
      </c>
      <c r="K385" s="574">
        <f>(I385*J385)+(M385*G385)</f>
        <v>0</v>
      </c>
      <c r="L385" s="575">
        <f>K385*1.21</f>
        <v>0</v>
      </c>
      <c r="M385" s="576"/>
      <c r="N385" s="577"/>
      <c r="O385" s="577"/>
      <c r="P385" s="577"/>
      <c r="Q385" s="577"/>
      <c r="R385" s="577"/>
      <c r="S385" s="577"/>
      <c r="T385" s="577"/>
      <c r="U385" s="577"/>
      <c r="V385" s="577"/>
      <c r="W385" s="577"/>
      <c r="X385" s="577"/>
      <c r="Y385" s="577"/>
      <c r="Z385" s="577"/>
      <c r="AA385" s="577"/>
      <c r="AB385" s="577"/>
    </row>
    <row r="386" ht="15.0" customHeight="1">
      <c r="A386" s="559"/>
      <c r="B386" s="560" t="s">
        <v>664</v>
      </c>
      <c r="C386" s="561"/>
      <c r="D386" s="562"/>
      <c r="E386" s="563"/>
      <c r="F386" s="564"/>
      <c r="G386" s="565"/>
      <c r="H386" s="565"/>
      <c r="I386" s="565"/>
      <c r="J386" s="566"/>
      <c r="K386" s="567"/>
      <c r="L386" s="568"/>
      <c r="M386" s="569"/>
      <c r="N386" s="402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ht="15.75" customHeight="1">
      <c r="A387" s="570" t="s">
        <v>665</v>
      </c>
      <c r="B387" s="571" t="s">
        <v>666</v>
      </c>
      <c r="C387" s="190"/>
      <c r="D387" s="191">
        <v>12.5</v>
      </c>
      <c r="E387" s="572" t="s">
        <v>33</v>
      </c>
      <c r="F387" s="573">
        <v>6.0</v>
      </c>
      <c r="G387" s="189">
        <f>H387/1.21</f>
        <v>462.8099174</v>
      </c>
      <c r="H387" s="189">
        <v>560.0</v>
      </c>
      <c r="I387" s="189">
        <f>G387*F387</f>
        <v>2776.859504</v>
      </c>
      <c r="J387" s="109">
        <v>0.0</v>
      </c>
      <c r="K387" s="574">
        <f>(I387*J387)+(M387*G387)</f>
        <v>0</v>
      </c>
      <c r="L387" s="575">
        <f>K387*1.21</f>
        <v>0</v>
      </c>
      <c r="M387" s="576"/>
      <c r="N387" s="578"/>
      <c r="O387" s="578"/>
      <c r="P387" s="578"/>
      <c r="Q387" s="578"/>
      <c r="R387" s="578"/>
      <c r="S387" s="578"/>
      <c r="T387" s="578"/>
      <c r="U387" s="578"/>
      <c r="V387" s="578"/>
      <c r="W387" s="578"/>
      <c r="X387" s="578"/>
      <c r="Y387" s="578"/>
      <c r="Z387" s="578"/>
      <c r="AA387" s="578"/>
      <c r="AB387" s="578"/>
    </row>
    <row r="388" ht="15.0" customHeight="1">
      <c r="A388" s="297"/>
      <c r="B388" s="521" t="s">
        <v>667</v>
      </c>
      <c r="C388" s="561"/>
      <c r="D388" s="299"/>
      <c r="E388" s="563"/>
      <c r="F388" s="564"/>
      <c r="G388" s="565"/>
      <c r="H388" s="565"/>
      <c r="I388" s="565"/>
      <c r="J388" s="579"/>
      <c r="K388" s="567"/>
      <c r="L388" s="568"/>
      <c r="M388" s="569"/>
      <c r="N388" s="402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ht="15.0" customHeight="1">
      <c r="A389" s="580" t="s">
        <v>668</v>
      </c>
      <c r="B389" s="581" t="s">
        <v>669</v>
      </c>
      <c r="C389" s="582"/>
      <c r="D389" s="191"/>
      <c r="E389" s="572" t="s">
        <v>33</v>
      </c>
      <c r="F389" s="573">
        <v>6.0</v>
      </c>
      <c r="G389" s="583">
        <f t="shared" ref="G389:G394" si="124">H389/1.21</f>
        <v>256.1983471</v>
      </c>
      <c r="H389" s="584">
        <v>310.0</v>
      </c>
      <c r="I389" s="189">
        <f t="shared" ref="I389:I394" si="125">G389*F389</f>
        <v>1537.190083</v>
      </c>
      <c r="J389" s="109">
        <v>0.0</v>
      </c>
      <c r="K389" s="574">
        <f t="shared" ref="K389:K394" si="126">(I389*J389)+(M389*G389)</f>
        <v>0</v>
      </c>
      <c r="L389" s="575">
        <f t="shared" ref="L389:L394" si="127">K389*1.21</f>
        <v>0</v>
      </c>
      <c r="M389" s="576"/>
      <c r="N389" s="585"/>
      <c r="O389" s="577"/>
      <c r="P389" s="577"/>
      <c r="Q389" s="577"/>
      <c r="R389" s="577"/>
      <c r="S389" s="577"/>
      <c r="T389" s="577"/>
      <c r="U389" s="577"/>
      <c r="V389" s="577"/>
      <c r="W389" s="577"/>
      <c r="X389" s="577"/>
      <c r="Y389" s="577"/>
      <c r="Z389" s="577"/>
      <c r="AA389" s="577"/>
      <c r="AB389" s="577"/>
    </row>
    <row r="390" ht="15.0" customHeight="1">
      <c r="A390" s="580" t="s">
        <v>670</v>
      </c>
      <c r="B390" s="581" t="s">
        <v>671</v>
      </c>
      <c r="C390" s="582"/>
      <c r="D390" s="191"/>
      <c r="E390" s="572" t="s">
        <v>33</v>
      </c>
      <c r="F390" s="573">
        <v>6.0</v>
      </c>
      <c r="G390" s="583">
        <f t="shared" si="124"/>
        <v>305.785124</v>
      </c>
      <c r="H390" s="584">
        <v>370.0</v>
      </c>
      <c r="I390" s="189">
        <f t="shared" si="125"/>
        <v>1834.710744</v>
      </c>
      <c r="J390" s="109">
        <v>0.0</v>
      </c>
      <c r="K390" s="574">
        <f t="shared" si="126"/>
        <v>0</v>
      </c>
      <c r="L390" s="575">
        <f t="shared" si="127"/>
        <v>0</v>
      </c>
      <c r="M390" s="576"/>
      <c r="N390" s="585"/>
      <c r="O390" s="577"/>
      <c r="P390" s="577"/>
      <c r="Q390" s="577"/>
      <c r="R390" s="577"/>
      <c r="S390" s="577"/>
      <c r="T390" s="577"/>
      <c r="U390" s="577"/>
      <c r="V390" s="577"/>
      <c r="W390" s="577"/>
      <c r="X390" s="577"/>
      <c r="Y390" s="577"/>
      <c r="Z390" s="577"/>
      <c r="AA390" s="577"/>
      <c r="AB390" s="577"/>
    </row>
    <row r="391" ht="15.0" customHeight="1">
      <c r="A391" s="580" t="s">
        <v>672</v>
      </c>
      <c r="B391" s="581" t="s">
        <v>673</v>
      </c>
      <c r="C391" s="582"/>
      <c r="D391" s="191">
        <v>12.5</v>
      </c>
      <c r="E391" s="572" t="s">
        <v>33</v>
      </c>
      <c r="F391" s="573">
        <v>6.0</v>
      </c>
      <c r="G391" s="583">
        <f t="shared" si="124"/>
        <v>264.4628099</v>
      </c>
      <c r="H391" s="584">
        <v>320.0</v>
      </c>
      <c r="I391" s="189">
        <f t="shared" si="125"/>
        <v>1586.77686</v>
      </c>
      <c r="J391" s="109">
        <v>0.0</v>
      </c>
      <c r="K391" s="574">
        <f t="shared" si="126"/>
        <v>0</v>
      </c>
      <c r="L391" s="575">
        <f t="shared" si="127"/>
        <v>0</v>
      </c>
      <c r="M391" s="576"/>
      <c r="N391" s="585"/>
      <c r="O391" s="577"/>
      <c r="P391" s="577"/>
      <c r="Q391" s="577"/>
      <c r="R391" s="577"/>
      <c r="S391" s="577"/>
      <c r="T391" s="577"/>
      <c r="U391" s="577"/>
      <c r="V391" s="577"/>
      <c r="W391" s="577"/>
      <c r="X391" s="577"/>
      <c r="Y391" s="577"/>
      <c r="Z391" s="577"/>
      <c r="AA391" s="577"/>
      <c r="AB391" s="577"/>
    </row>
    <row r="392" ht="15.0" customHeight="1">
      <c r="A392" s="580" t="s">
        <v>674</v>
      </c>
      <c r="B392" s="581" t="s">
        <v>675</v>
      </c>
      <c r="C392" s="582"/>
      <c r="D392" s="191"/>
      <c r="E392" s="572" t="s">
        <v>33</v>
      </c>
      <c r="F392" s="573">
        <v>6.0</v>
      </c>
      <c r="G392" s="583">
        <f t="shared" si="124"/>
        <v>305.785124</v>
      </c>
      <c r="H392" s="584">
        <v>370.0</v>
      </c>
      <c r="I392" s="189">
        <f t="shared" si="125"/>
        <v>1834.710744</v>
      </c>
      <c r="J392" s="109">
        <v>0.0</v>
      </c>
      <c r="K392" s="574">
        <f t="shared" si="126"/>
        <v>0</v>
      </c>
      <c r="L392" s="575">
        <f t="shared" si="127"/>
        <v>0</v>
      </c>
      <c r="M392" s="576"/>
      <c r="N392" s="585"/>
      <c r="O392" s="577"/>
      <c r="P392" s="577"/>
      <c r="Q392" s="577"/>
      <c r="R392" s="577"/>
      <c r="S392" s="577"/>
      <c r="T392" s="577"/>
      <c r="U392" s="577"/>
      <c r="V392" s="577"/>
      <c r="W392" s="577"/>
      <c r="X392" s="577"/>
      <c r="Y392" s="577"/>
      <c r="Z392" s="577"/>
      <c r="AA392" s="577"/>
      <c r="AB392" s="577"/>
    </row>
    <row r="393" ht="15.0" customHeight="1">
      <c r="A393" s="580" t="s">
        <v>676</v>
      </c>
      <c r="B393" s="581" t="s">
        <v>677</v>
      </c>
      <c r="C393" s="582"/>
      <c r="D393" s="191"/>
      <c r="E393" s="572" t="s">
        <v>33</v>
      </c>
      <c r="F393" s="573">
        <v>6.0</v>
      </c>
      <c r="G393" s="583">
        <f t="shared" si="124"/>
        <v>446.2809917</v>
      </c>
      <c r="H393" s="584">
        <v>540.0</v>
      </c>
      <c r="I393" s="189">
        <f t="shared" si="125"/>
        <v>2677.68595</v>
      </c>
      <c r="J393" s="109">
        <v>0.0</v>
      </c>
      <c r="K393" s="574">
        <f t="shared" si="126"/>
        <v>0</v>
      </c>
      <c r="L393" s="575">
        <f t="shared" si="127"/>
        <v>0</v>
      </c>
      <c r="M393" s="576"/>
      <c r="N393" s="585"/>
      <c r="O393" s="577"/>
      <c r="P393" s="577"/>
      <c r="Q393" s="577"/>
      <c r="R393" s="577"/>
      <c r="S393" s="577"/>
      <c r="T393" s="577"/>
      <c r="U393" s="577"/>
      <c r="V393" s="577"/>
      <c r="W393" s="577"/>
      <c r="X393" s="577"/>
      <c r="Y393" s="577"/>
      <c r="Z393" s="577"/>
      <c r="AA393" s="577"/>
      <c r="AB393" s="577"/>
    </row>
    <row r="394" ht="15.0" customHeight="1">
      <c r="A394" s="580" t="s">
        <v>678</v>
      </c>
      <c r="B394" s="581" t="s">
        <v>679</v>
      </c>
      <c r="C394" s="582"/>
      <c r="D394" s="191"/>
      <c r="E394" s="572" t="s">
        <v>80</v>
      </c>
      <c r="F394" s="573">
        <v>6.0</v>
      </c>
      <c r="G394" s="583">
        <f t="shared" si="124"/>
        <v>371.9008264</v>
      </c>
      <c r="H394" s="584">
        <v>450.0</v>
      </c>
      <c r="I394" s="189">
        <f t="shared" si="125"/>
        <v>2231.404959</v>
      </c>
      <c r="J394" s="109">
        <v>0.0</v>
      </c>
      <c r="K394" s="574">
        <f t="shared" si="126"/>
        <v>0</v>
      </c>
      <c r="L394" s="575">
        <f t="shared" si="127"/>
        <v>0</v>
      </c>
      <c r="M394" s="576"/>
      <c r="N394" s="585"/>
      <c r="O394" s="577"/>
      <c r="P394" s="577"/>
      <c r="Q394" s="577"/>
      <c r="R394" s="577"/>
      <c r="S394" s="577"/>
      <c r="T394" s="577"/>
      <c r="U394" s="577"/>
      <c r="V394" s="577"/>
      <c r="W394" s="577"/>
      <c r="X394" s="577"/>
      <c r="Y394" s="577"/>
      <c r="Z394" s="577"/>
      <c r="AA394" s="577"/>
      <c r="AB394" s="577"/>
    </row>
    <row r="395" ht="15.0" hidden="1" customHeight="1">
      <c r="A395" s="297"/>
      <c r="B395" s="521" t="s">
        <v>680</v>
      </c>
      <c r="C395" s="561"/>
      <c r="D395" s="586"/>
      <c r="E395" s="563"/>
      <c r="F395" s="564"/>
      <c r="G395" s="565"/>
      <c r="H395" s="565"/>
      <c r="I395" s="565"/>
      <c r="J395" s="566"/>
      <c r="K395" s="567"/>
      <c r="L395" s="568"/>
      <c r="M395" s="569"/>
      <c r="N395" s="402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ht="15.0" hidden="1" customHeight="1">
      <c r="A396" s="215"/>
      <c r="B396" s="587" t="s">
        <v>681</v>
      </c>
      <c r="C396" s="308"/>
      <c r="D396" s="588"/>
      <c r="E396" s="589" t="s">
        <v>33</v>
      </c>
      <c r="F396" s="590">
        <v>6.0</v>
      </c>
      <c r="G396" s="591">
        <v>347.10743801652893</v>
      </c>
      <c r="H396" s="591">
        <v>420.0</v>
      </c>
      <c r="I396" s="591">
        <f>G396*F396</f>
        <v>2082.644628</v>
      </c>
      <c r="J396" s="592">
        <v>0.0</v>
      </c>
      <c r="K396" s="593">
        <f>(I396*J396)+(M396*G396)</f>
        <v>0</v>
      </c>
      <c r="L396" s="594">
        <f>K396*1.21</f>
        <v>0</v>
      </c>
      <c r="M396" s="595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ht="15.0" hidden="1" customHeight="1">
      <c r="A397" s="297"/>
      <c r="B397" s="521" t="s">
        <v>682</v>
      </c>
      <c r="C397" s="561"/>
      <c r="D397" s="586"/>
      <c r="E397" s="563"/>
      <c r="F397" s="564"/>
      <c r="G397" s="565"/>
      <c r="H397" s="565"/>
      <c r="I397" s="565"/>
      <c r="J397" s="566"/>
      <c r="K397" s="567"/>
      <c r="L397" s="568"/>
      <c r="M397" s="569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ht="15.0" hidden="1" customHeight="1">
      <c r="A398" s="538" t="s">
        <v>683</v>
      </c>
      <c r="B398" s="596" t="s">
        <v>684</v>
      </c>
      <c r="C398" s="308"/>
      <c r="D398" s="588"/>
      <c r="E398" s="589" t="s">
        <v>33</v>
      </c>
      <c r="F398" s="590">
        <v>6.0</v>
      </c>
      <c r="G398" s="591">
        <v>429.7520661157025</v>
      </c>
      <c r="H398" s="591">
        <v>520.0</v>
      </c>
      <c r="I398" s="591">
        <f>G398*F398</f>
        <v>2578.512397</v>
      </c>
      <c r="J398" s="592">
        <v>0.0</v>
      </c>
      <c r="K398" s="593">
        <f>(I398*J398)+(M398*G398)</f>
        <v>0</v>
      </c>
      <c r="L398" s="594">
        <f>K398*1.21</f>
        <v>0</v>
      </c>
      <c r="M398" s="595"/>
    </row>
    <row r="399" ht="15.0" customHeight="1">
      <c r="A399" s="1"/>
      <c r="B399" s="597"/>
      <c r="C399" s="429"/>
      <c r="D399" s="598"/>
      <c r="E399" s="17"/>
      <c r="F399" s="599"/>
      <c r="G399" s="21"/>
      <c r="H399" s="21"/>
      <c r="I399" s="21"/>
      <c r="J399" s="600"/>
      <c r="K399" s="19"/>
      <c r="L399" s="601"/>
      <c r="M399" s="602"/>
      <c r="N399" s="603"/>
    </row>
    <row r="400" ht="18.75" customHeight="1">
      <c r="A400" s="1"/>
      <c r="B400" s="604" t="s">
        <v>685</v>
      </c>
      <c r="C400" s="605"/>
      <c r="D400" s="606"/>
      <c r="E400" s="607"/>
      <c r="F400" s="608"/>
      <c r="G400" s="609">
        <v>123.97</v>
      </c>
      <c r="H400" s="609">
        <v>150.0</v>
      </c>
      <c r="I400" s="609"/>
      <c r="J400" s="161">
        <v>0.0</v>
      </c>
      <c r="K400" s="610">
        <f>G400*J400</f>
        <v>0</v>
      </c>
      <c r="L400" s="611">
        <f>K400*1.21</f>
        <v>0</v>
      </c>
      <c r="M400" s="309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</row>
    <row r="401" ht="18.75" customHeight="1">
      <c r="A401" s="1"/>
      <c r="B401" s="612" t="s">
        <v>686</v>
      </c>
      <c r="C401" s="613"/>
      <c r="D401" s="598"/>
      <c r="E401" s="17"/>
      <c r="F401" s="599"/>
      <c r="G401" s="21"/>
      <c r="H401" s="21"/>
      <c r="I401" s="21"/>
      <c r="J401" s="614">
        <f>SUM(J21:J398)</f>
        <v>0</v>
      </c>
      <c r="K401" s="615">
        <f t="shared" ref="K401:L401" si="128">SUM(K21:K400)</f>
        <v>0</v>
      </c>
      <c r="L401" s="616">
        <f t="shared" si="128"/>
        <v>0</v>
      </c>
      <c r="M401" s="617">
        <f>SUM(M21:M398)</f>
        <v>0</v>
      </c>
    </row>
    <row r="402" ht="18.75" customHeight="1">
      <c r="A402" s="618"/>
      <c r="B402" s="619"/>
      <c r="C402" s="620"/>
      <c r="D402" s="16"/>
      <c r="E402" s="621"/>
      <c r="F402" s="622"/>
      <c r="G402" s="26"/>
      <c r="H402" s="7"/>
      <c r="I402" s="7"/>
      <c r="J402" s="29"/>
      <c r="K402" s="30"/>
      <c r="L402" s="31"/>
      <c r="M402" s="32"/>
    </row>
    <row r="403" ht="18.75" customHeight="1">
      <c r="A403" s="618"/>
      <c r="B403" s="619"/>
      <c r="C403" s="620"/>
      <c r="D403" s="16"/>
      <c r="E403" s="621"/>
      <c r="F403" s="622"/>
      <c r="G403" s="26"/>
      <c r="H403" s="7"/>
      <c r="I403" s="7"/>
      <c r="J403" s="29"/>
      <c r="K403" s="30"/>
      <c r="L403" s="31"/>
      <c r="M403" s="32"/>
    </row>
    <row r="404" ht="18.75" customHeight="1">
      <c r="A404" s="618"/>
      <c r="B404" s="619"/>
      <c r="C404" s="620"/>
      <c r="D404" s="16"/>
      <c r="E404" s="621"/>
      <c r="F404" s="622"/>
      <c r="G404" s="26"/>
      <c r="H404" s="7"/>
      <c r="I404" s="7"/>
      <c r="J404" s="29"/>
      <c r="K404" s="30"/>
      <c r="L404" s="31"/>
      <c r="M404" s="32"/>
    </row>
    <row r="405" ht="18.75" customHeight="1">
      <c r="A405" s="618"/>
      <c r="B405" s="619" t="s">
        <v>687</v>
      </c>
      <c r="C405" s="429"/>
      <c r="D405" s="16"/>
      <c r="E405" s="621"/>
      <c r="F405" s="622"/>
      <c r="G405" s="26"/>
      <c r="H405" s="7"/>
      <c r="I405" s="7"/>
      <c r="J405" s="29"/>
      <c r="K405" s="30"/>
      <c r="L405" s="31"/>
      <c r="M405" s="32"/>
    </row>
    <row r="406" ht="18.75" customHeight="1">
      <c r="A406" s="618"/>
      <c r="B406" s="619"/>
      <c r="C406" s="620"/>
      <c r="D406" s="16"/>
      <c r="E406" s="621"/>
      <c r="F406" s="622"/>
      <c r="G406" s="26"/>
      <c r="H406" s="7"/>
      <c r="I406" s="7"/>
      <c r="J406" s="29"/>
      <c r="K406" s="30"/>
      <c r="L406" s="31"/>
      <c r="M406" s="32"/>
    </row>
    <row r="407" ht="18.75" customHeight="1">
      <c r="A407" s="618"/>
      <c r="B407" s="619"/>
      <c r="C407" s="620"/>
      <c r="D407" s="16"/>
      <c r="E407" s="621"/>
      <c r="F407" s="622"/>
      <c r="G407" s="26"/>
      <c r="H407" s="7"/>
      <c r="I407" s="7"/>
      <c r="J407" s="29"/>
      <c r="K407" s="30"/>
      <c r="L407" s="31"/>
      <c r="M407" s="32"/>
    </row>
    <row r="408" ht="18.75" customHeight="1">
      <c r="A408" s="618"/>
      <c r="B408" s="619"/>
      <c r="C408" s="620"/>
      <c r="D408" s="16"/>
      <c r="E408" s="621"/>
      <c r="F408" s="622"/>
      <c r="G408" s="26"/>
      <c r="H408" s="7"/>
      <c r="I408" s="7"/>
      <c r="J408" s="29"/>
      <c r="K408" s="30"/>
      <c r="L408" s="31"/>
      <c r="M408" s="32"/>
    </row>
    <row r="409" ht="18.75" customHeight="1">
      <c r="A409" s="618"/>
      <c r="B409" s="619"/>
      <c r="C409" s="620"/>
      <c r="D409" s="16"/>
      <c r="E409" s="621"/>
      <c r="F409" s="622"/>
      <c r="G409" s="26"/>
      <c r="H409" s="7"/>
      <c r="I409" s="7"/>
      <c r="J409" s="29"/>
      <c r="K409" s="30"/>
      <c r="L409" s="31"/>
      <c r="M409" s="32"/>
    </row>
    <row r="410" ht="18.75" customHeight="1">
      <c r="A410" s="618"/>
      <c r="B410" s="619"/>
      <c r="C410" s="620"/>
      <c r="D410" s="16"/>
      <c r="E410" s="621"/>
      <c r="F410" s="622"/>
      <c r="G410" s="26"/>
      <c r="H410" s="7"/>
      <c r="I410" s="7"/>
      <c r="J410" s="29"/>
      <c r="K410" s="30"/>
      <c r="L410" s="31"/>
      <c r="M410" s="32"/>
    </row>
    <row r="411" ht="18.75" customHeight="1">
      <c r="A411" s="618"/>
      <c r="B411" s="619"/>
      <c r="C411" s="620"/>
      <c r="D411" s="16"/>
      <c r="E411" s="621"/>
      <c r="F411" s="622"/>
      <c r="G411" s="26"/>
      <c r="H411" s="7"/>
      <c r="I411" s="7"/>
      <c r="J411" s="29"/>
      <c r="K411" s="30"/>
      <c r="L411" s="31"/>
      <c r="M411" s="32"/>
    </row>
    <row r="412" ht="18.75" customHeight="1">
      <c r="A412" s="618"/>
      <c r="B412" s="619"/>
      <c r="C412" s="620"/>
      <c r="D412" s="16"/>
      <c r="E412" s="621"/>
      <c r="F412" s="622"/>
      <c r="G412" s="26"/>
      <c r="H412" s="7"/>
      <c r="I412" s="7"/>
      <c r="J412" s="29"/>
      <c r="K412" s="30"/>
      <c r="L412" s="31"/>
      <c r="M412" s="32"/>
    </row>
    <row r="413" ht="18.75" customHeight="1">
      <c r="A413" s="618"/>
      <c r="B413" s="619"/>
      <c r="C413" s="620"/>
      <c r="D413" s="16"/>
      <c r="E413" s="621"/>
      <c r="F413" s="622"/>
      <c r="G413" s="26"/>
      <c r="H413" s="7"/>
      <c r="I413" s="7"/>
      <c r="J413" s="29"/>
      <c r="K413" s="30"/>
      <c r="L413" s="31"/>
      <c r="M413" s="32"/>
    </row>
    <row r="414" ht="18.75" customHeight="1">
      <c r="A414" s="618"/>
      <c r="B414" s="619"/>
      <c r="C414" s="620"/>
      <c r="D414" s="16"/>
      <c r="E414" s="621"/>
      <c r="F414" s="622"/>
      <c r="G414" s="26"/>
      <c r="H414" s="7"/>
      <c r="I414" s="7"/>
      <c r="J414" s="29"/>
      <c r="K414" s="30"/>
      <c r="L414" s="31"/>
      <c r="M414" s="32"/>
    </row>
    <row r="415" ht="18.75" customHeight="1">
      <c r="A415" s="618"/>
      <c r="B415" s="619"/>
      <c r="C415" s="620"/>
      <c r="D415" s="16"/>
      <c r="E415" s="621"/>
      <c r="F415" s="622"/>
      <c r="G415" s="26"/>
      <c r="H415" s="7"/>
      <c r="I415" s="7"/>
      <c r="J415" s="29"/>
      <c r="K415" s="30"/>
      <c r="L415" s="31"/>
      <c r="M415" s="32"/>
    </row>
    <row r="416" ht="18.75" customHeight="1">
      <c r="A416" s="618"/>
      <c r="B416" s="619"/>
      <c r="C416" s="620"/>
      <c r="D416" s="16"/>
      <c r="E416" s="621"/>
      <c r="F416" s="622"/>
      <c r="G416" s="26"/>
      <c r="H416" s="7"/>
      <c r="I416" s="7"/>
      <c r="J416" s="29"/>
      <c r="K416" s="30"/>
      <c r="L416" s="31"/>
      <c r="M416" s="32"/>
    </row>
    <row r="417" ht="18.75" customHeight="1">
      <c r="A417" s="618"/>
      <c r="B417" s="619"/>
      <c r="C417" s="620"/>
      <c r="D417" s="16"/>
      <c r="E417" s="621"/>
      <c r="F417" s="622"/>
      <c r="G417" s="26"/>
      <c r="H417" s="7"/>
      <c r="I417" s="7"/>
      <c r="J417" s="29"/>
      <c r="K417" s="30"/>
      <c r="L417" s="31"/>
      <c r="M417" s="32"/>
    </row>
    <row r="418" ht="18.75" customHeight="1">
      <c r="A418" s="618"/>
      <c r="B418" s="619"/>
      <c r="C418" s="620"/>
      <c r="D418" s="16"/>
      <c r="E418" s="621"/>
      <c r="F418" s="622"/>
      <c r="G418" s="26"/>
      <c r="H418" s="7"/>
      <c r="I418" s="7"/>
      <c r="J418" s="29"/>
      <c r="K418" s="30"/>
      <c r="L418" s="31"/>
      <c r="M418" s="32"/>
    </row>
    <row r="419" ht="18.75" customHeight="1">
      <c r="A419" s="618"/>
      <c r="B419" s="619"/>
      <c r="C419" s="620"/>
      <c r="D419" s="16"/>
      <c r="E419" s="621"/>
      <c r="F419" s="622"/>
      <c r="G419" s="26"/>
      <c r="H419" s="7"/>
      <c r="I419" s="7"/>
      <c r="J419" s="29"/>
      <c r="K419" s="30"/>
      <c r="L419" s="31"/>
      <c r="M419" s="32"/>
    </row>
    <row r="420" ht="18.75" customHeight="1">
      <c r="A420" s="618"/>
      <c r="B420" s="619"/>
      <c r="C420" s="620"/>
      <c r="D420" s="16"/>
      <c r="E420" s="621"/>
      <c r="F420" s="622"/>
      <c r="G420" s="26"/>
      <c r="H420" s="7"/>
      <c r="I420" s="7"/>
      <c r="J420" s="29"/>
      <c r="K420" s="30"/>
      <c r="L420" s="31"/>
      <c r="M420" s="32"/>
    </row>
    <row r="421" ht="18.75" customHeight="1">
      <c r="A421" s="618"/>
      <c r="B421" s="619"/>
      <c r="C421" s="620"/>
      <c r="D421" s="16"/>
      <c r="E421" s="621"/>
      <c r="F421" s="622"/>
      <c r="G421" s="26"/>
      <c r="H421" s="7"/>
      <c r="I421" s="7"/>
      <c r="J421" s="29"/>
      <c r="K421" s="30"/>
      <c r="L421" s="31"/>
      <c r="M421" s="32"/>
    </row>
    <row r="422" ht="18.75" customHeight="1">
      <c r="A422" s="618"/>
      <c r="B422" s="619"/>
      <c r="C422" s="620"/>
      <c r="D422" s="16"/>
      <c r="E422" s="621"/>
      <c r="F422" s="622"/>
      <c r="G422" s="26"/>
      <c r="H422" s="7"/>
      <c r="I422" s="7"/>
      <c r="J422" s="29"/>
      <c r="K422" s="30"/>
      <c r="L422" s="31"/>
      <c r="M422" s="32"/>
    </row>
    <row r="423" ht="18.75" customHeight="1">
      <c r="A423" s="618"/>
      <c r="B423" s="619"/>
      <c r="C423" s="620"/>
      <c r="D423" s="16"/>
      <c r="E423" s="621"/>
      <c r="F423" s="622"/>
      <c r="G423" s="26"/>
      <c r="H423" s="7"/>
      <c r="I423" s="7"/>
      <c r="J423" s="29"/>
      <c r="K423" s="30"/>
      <c r="L423" s="31"/>
      <c r="M423" s="32"/>
    </row>
    <row r="424" ht="18.75" customHeight="1">
      <c r="A424" s="618"/>
      <c r="B424" s="619"/>
      <c r="C424" s="620"/>
      <c r="D424" s="16"/>
      <c r="E424" s="621"/>
      <c r="F424" s="622"/>
      <c r="G424" s="26"/>
      <c r="H424" s="7"/>
      <c r="I424" s="7"/>
      <c r="J424" s="29"/>
      <c r="K424" s="30"/>
      <c r="L424" s="31"/>
      <c r="M424" s="32"/>
    </row>
    <row r="425" ht="18.75" customHeight="1">
      <c r="A425" s="618"/>
      <c r="B425" s="619"/>
      <c r="C425" s="620"/>
      <c r="D425" s="16"/>
      <c r="E425" s="621"/>
      <c r="F425" s="622"/>
      <c r="G425" s="26"/>
      <c r="H425" s="7"/>
      <c r="I425" s="7"/>
      <c r="J425" s="29"/>
      <c r="K425" s="30"/>
      <c r="L425" s="31"/>
      <c r="M425" s="32"/>
    </row>
    <row r="426" ht="18.75" customHeight="1">
      <c r="A426" s="618"/>
      <c r="B426" s="619"/>
      <c r="C426" s="620"/>
      <c r="D426" s="16"/>
      <c r="E426" s="621"/>
      <c r="F426" s="622"/>
      <c r="G426" s="26"/>
      <c r="H426" s="7"/>
      <c r="I426" s="7"/>
      <c r="J426" s="29"/>
      <c r="K426" s="30"/>
      <c r="L426" s="31"/>
      <c r="M426" s="32"/>
    </row>
    <row r="427" ht="18.75" customHeight="1">
      <c r="A427" s="618"/>
      <c r="B427" s="619"/>
      <c r="C427" s="620"/>
      <c r="D427" s="16"/>
      <c r="E427" s="621"/>
      <c r="F427" s="622"/>
      <c r="G427" s="26"/>
      <c r="H427" s="7"/>
      <c r="I427" s="7"/>
      <c r="J427" s="29"/>
      <c r="K427" s="30"/>
      <c r="L427" s="31"/>
      <c r="M427" s="32"/>
    </row>
    <row r="428" ht="18.75" customHeight="1">
      <c r="A428" s="618"/>
      <c r="B428" s="619"/>
      <c r="C428" s="620"/>
      <c r="D428" s="16"/>
      <c r="E428" s="621"/>
      <c r="F428" s="622"/>
      <c r="G428" s="26"/>
      <c r="H428" s="7"/>
      <c r="I428" s="7"/>
      <c r="J428" s="29"/>
      <c r="K428" s="30"/>
      <c r="L428" s="31"/>
      <c r="M428" s="32"/>
    </row>
    <row r="429" ht="18.75" customHeight="1">
      <c r="A429" s="618"/>
      <c r="B429" s="619"/>
      <c r="C429" s="620"/>
      <c r="D429" s="16"/>
      <c r="E429" s="621"/>
      <c r="F429" s="622"/>
      <c r="G429" s="26"/>
      <c r="H429" s="7"/>
      <c r="I429" s="7"/>
      <c r="J429" s="29"/>
      <c r="K429" s="30"/>
      <c r="L429" s="31"/>
      <c r="M429" s="32"/>
    </row>
    <row r="430" ht="18.75" customHeight="1">
      <c r="A430" s="618"/>
      <c r="B430" s="619"/>
      <c r="C430" s="620"/>
      <c r="D430" s="16"/>
      <c r="E430" s="621"/>
      <c r="F430" s="622"/>
      <c r="G430" s="26"/>
      <c r="H430" s="7"/>
      <c r="I430" s="7"/>
      <c r="J430" s="29"/>
      <c r="K430" s="30"/>
      <c r="L430" s="31"/>
      <c r="M430" s="32"/>
    </row>
    <row r="431" ht="18.75" customHeight="1">
      <c r="A431" s="618"/>
      <c r="B431" s="619"/>
      <c r="C431" s="620"/>
      <c r="D431" s="16"/>
      <c r="E431" s="621"/>
      <c r="F431" s="622"/>
      <c r="G431" s="26"/>
      <c r="H431" s="7"/>
      <c r="I431" s="7"/>
      <c r="J431" s="29"/>
      <c r="K431" s="30"/>
      <c r="L431" s="31"/>
      <c r="M431" s="32"/>
    </row>
    <row r="432" ht="18.75" customHeight="1">
      <c r="A432" s="618"/>
      <c r="B432" s="619"/>
      <c r="C432" s="620"/>
      <c r="D432" s="16"/>
      <c r="E432" s="621"/>
      <c r="F432" s="622"/>
      <c r="G432" s="26"/>
      <c r="H432" s="7"/>
      <c r="I432" s="7"/>
      <c r="J432" s="29"/>
      <c r="K432" s="30"/>
      <c r="L432" s="31"/>
      <c r="M432" s="32"/>
    </row>
    <row r="433" ht="18.75" customHeight="1">
      <c r="A433" s="618"/>
      <c r="B433" s="619"/>
      <c r="C433" s="620"/>
      <c r="D433" s="16"/>
      <c r="E433" s="621"/>
      <c r="F433" s="622"/>
      <c r="G433" s="26"/>
      <c r="H433" s="7"/>
      <c r="I433" s="7"/>
      <c r="J433" s="29"/>
      <c r="K433" s="30"/>
      <c r="L433" s="31"/>
      <c r="M433" s="32"/>
    </row>
    <row r="434" ht="18.75" customHeight="1">
      <c r="A434" s="618"/>
      <c r="B434" s="619"/>
      <c r="C434" s="620"/>
      <c r="D434" s="16"/>
      <c r="E434" s="621"/>
      <c r="F434" s="622"/>
      <c r="G434" s="26"/>
      <c r="H434" s="7"/>
      <c r="I434" s="7"/>
      <c r="J434" s="29"/>
      <c r="K434" s="30"/>
      <c r="L434" s="31"/>
      <c r="M434" s="32"/>
    </row>
    <row r="435" ht="18.75" customHeight="1">
      <c r="A435" s="618"/>
      <c r="B435" s="619"/>
      <c r="C435" s="620"/>
      <c r="D435" s="16"/>
      <c r="E435" s="621"/>
      <c r="F435" s="622"/>
      <c r="G435" s="26"/>
      <c r="H435" s="7"/>
      <c r="I435" s="7"/>
      <c r="J435" s="29"/>
      <c r="K435" s="30"/>
      <c r="L435" s="31"/>
      <c r="M435" s="32"/>
    </row>
    <row r="436" ht="18.75" customHeight="1">
      <c r="A436" s="618"/>
      <c r="B436" s="619"/>
      <c r="C436" s="620"/>
      <c r="D436" s="16"/>
      <c r="E436" s="621"/>
      <c r="F436" s="622"/>
      <c r="G436" s="26"/>
      <c r="H436" s="7"/>
      <c r="I436" s="7"/>
      <c r="J436" s="29"/>
      <c r="K436" s="30"/>
      <c r="L436" s="31"/>
      <c r="M436" s="32"/>
    </row>
    <row r="437" ht="18.75" customHeight="1">
      <c r="A437" s="618"/>
      <c r="B437" s="619"/>
      <c r="C437" s="620"/>
      <c r="D437" s="16"/>
      <c r="E437" s="621"/>
      <c r="F437" s="622"/>
      <c r="G437" s="26"/>
      <c r="H437" s="7"/>
      <c r="I437" s="7"/>
      <c r="J437" s="29"/>
      <c r="K437" s="30"/>
      <c r="L437" s="31"/>
      <c r="M437" s="32"/>
    </row>
    <row r="438" ht="18.75" customHeight="1">
      <c r="A438" s="618"/>
      <c r="B438" s="619"/>
      <c r="C438" s="620"/>
      <c r="D438" s="16"/>
      <c r="E438" s="621"/>
      <c r="F438" s="622"/>
      <c r="G438" s="26"/>
      <c r="H438" s="7"/>
      <c r="I438" s="7"/>
      <c r="J438" s="29"/>
      <c r="K438" s="30"/>
      <c r="L438" s="31"/>
      <c r="M438" s="32"/>
    </row>
    <row r="439" ht="18.75" customHeight="1">
      <c r="A439" s="618"/>
      <c r="B439" s="619"/>
      <c r="C439" s="620"/>
      <c r="D439" s="16"/>
      <c r="E439" s="621"/>
      <c r="F439" s="622"/>
      <c r="G439" s="26"/>
      <c r="H439" s="7"/>
      <c r="I439" s="7"/>
      <c r="J439" s="29"/>
      <c r="K439" s="30"/>
      <c r="L439" s="31"/>
      <c r="M439" s="32"/>
    </row>
    <row r="440" ht="18.75" customHeight="1">
      <c r="A440" s="618"/>
      <c r="B440" s="619"/>
      <c r="C440" s="620"/>
      <c r="D440" s="16"/>
      <c r="E440" s="621"/>
      <c r="F440" s="622"/>
      <c r="G440" s="26"/>
      <c r="H440" s="7"/>
      <c r="I440" s="7"/>
      <c r="J440" s="29"/>
      <c r="K440" s="30"/>
      <c r="L440" s="31"/>
      <c r="M440" s="32"/>
    </row>
    <row r="441" ht="18.75" customHeight="1">
      <c r="A441" s="618"/>
      <c r="B441" s="619"/>
      <c r="C441" s="620"/>
      <c r="D441" s="16"/>
      <c r="E441" s="621"/>
      <c r="F441" s="622"/>
      <c r="G441" s="26"/>
      <c r="H441" s="7"/>
      <c r="I441" s="7"/>
      <c r="J441" s="29"/>
      <c r="K441" s="30"/>
      <c r="L441" s="31"/>
      <c r="M441" s="32"/>
    </row>
    <row r="442" ht="18.75" customHeight="1">
      <c r="A442" s="618"/>
      <c r="B442" s="619"/>
      <c r="C442" s="620"/>
      <c r="D442" s="16"/>
      <c r="E442" s="621"/>
      <c r="F442" s="622"/>
      <c r="G442" s="26"/>
      <c r="H442" s="7"/>
      <c r="I442" s="7"/>
      <c r="J442" s="29"/>
      <c r="K442" s="30"/>
      <c r="L442" s="31"/>
      <c r="M442" s="32"/>
    </row>
    <row r="443" ht="18.75" customHeight="1">
      <c r="A443" s="618"/>
      <c r="B443" s="619"/>
      <c r="C443" s="620"/>
      <c r="D443" s="16"/>
      <c r="E443" s="621"/>
      <c r="F443" s="622"/>
      <c r="G443" s="26"/>
      <c r="H443" s="7"/>
      <c r="I443" s="7"/>
      <c r="J443" s="29"/>
      <c r="K443" s="30"/>
      <c r="L443" s="31"/>
      <c r="M443" s="32"/>
    </row>
    <row r="444" ht="18.75" customHeight="1">
      <c r="A444" s="618"/>
      <c r="B444" s="619"/>
      <c r="C444" s="620"/>
      <c r="D444" s="16"/>
      <c r="E444" s="621"/>
      <c r="F444" s="622"/>
      <c r="G444" s="26"/>
      <c r="H444" s="7"/>
      <c r="I444" s="7"/>
      <c r="J444" s="29"/>
      <c r="K444" s="30"/>
      <c r="L444" s="31"/>
      <c r="M444" s="32"/>
    </row>
    <row r="445" ht="18.75" customHeight="1">
      <c r="A445" s="618"/>
      <c r="B445" s="619"/>
      <c r="C445" s="620"/>
      <c r="D445" s="16"/>
      <c r="E445" s="621"/>
      <c r="F445" s="622"/>
      <c r="G445" s="26"/>
      <c r="H445" s="7"/>
      <c r="I445" s="7"/>
      <c r="J445" s="29"/>
      <c r="K445" s="30"/>
      <c r="L445" s="31"/>
      <c r="M445" s="32"/>
    </row>
    <row r="446" ht="18.75" customHeight="1">
      <c r="A446" s="618"/>
      <c r="B446" s="619"/>
      <c r="C446" s="620"/>
      <c r="D446" s="16"/>
      <c r="E446" s="621"/>
      <c r="F446" s="622"/>
      <c r="G446" s="26"/>
      <c r="H446" s="7"/>
      <c r="I446" s="7"/>
      <c r="J446" s="29"/>
      <c r="K446" s="30"/>
      <c r="L446" s="31"/>
      <c r="M446" s="32"/>
    </row>
    <row r="447" ht="18.75" customHeight="1">
      <c r="A447" s="618"/>
      <c r="B447" s="619"/>
      <c r="C447" s="620"/>
      <c r="D447" s="16"/>
      <c r="E447" s="621"/>
      <c r="F447" s="622"/>
      <c r="G447" s="26"/>
      <c r="H447" s="7"/>
      <c r="I447" s="7"/>
      <c r="J447" s="29"/>
      <c r="K447" s="30"/>
      <c r="L447" s="31"/>
      <c r="M447" s="32"/>
    </row>
    <row r="448" ht="18.75" customHeight="1">
      <c r="A448" s="618"/>
      <c r="B448" s="619"/>
      <c r="C448" s="620"/>
      <c r="D448" s="16"/>
      <c r="E448" s="621"/>
      <c r="F448" s="622"/>
      <c r="G448" s="26"/>
      <c r="H448" s="7"/>
      <c r="I448" s="7"/>
      <c r="J448" s="29"/>
      <c r="K448" s="30"/>
      <c r="L448" s="31"/>
      <c r="M448" s="32"/>
    </row>
    <row r="449" ht="18.75" customHeight="1">
      <c r="A449" s="618"/>
      <c r="B449" s="619"/>
      <c r="C449" s="620"/>
      <c r="D449" s="16"/>
      <c r="E449" s="621"/>
      <c r="F449" s="622"/>
      <c r="G449" s="26"/>
      <c r="H449" s="7"/>
      <c r="I449" s="7"/>
      <c r="J449" s="29"/>
      <c r="K449" s="30"/>
      <c r="L449" s="31"/>
      <c r="M449" s="32"/>
    </row>
    <row r="450" ht="18.75" customHeight="1">
      <c r="A450" s="618"/>
      <c r="B450" s="619"/>
      <c r="C450" s="620"/>
      <c r="D450" s="16"/>
      <c r="E450" s="621"/>
      <c r="F450" s="622"/>
      <c r="G450" s="26"/>
      <c r="H450" s="7"/>
      <c r="I450" s="7"/>
      <c r="J450" s="29"/>
      <c r="K450" s="30"/>
      <c r="L450" s="31"/>
      <c r="M450" s="32"/>
    </row>
    <row r="451" ht="18.75" customHeight="1">
      <c r="A451" s="618"/>
      <c r="B451" s="619"/>
      <c r="C451" s="620"/>
      <c r="D451" s="16"/>
      <c r="E451" s="621"/>
      <c r="F451" s="622"/>
      <c r="G451" s="26"/>
      <c r="H451" s="7"/>
      <c r="I451" s="7"/>
      <c r="J451" s="29"/>
      <c r="K451" s="30"/>
      <c r="L451" s="31"/>
      <c r="M451" s="32"/>
    </row>
    <row r="452" ht="18.75" customHeight="1">
      <c r="A452" s="618"/>
      <c r="B452" s="619"/>
      <c r="C452" s="620"/>
      <c r="D452" s="16"/>
      <c r="E452" s="621"/>
      <c r="F452" s="622"/>
      <c r="G452" s="26"/>
      <c r="H452" s="7"/>
      <c r="I452" s="7"/>
      <c r="J452" s="29"/>
      <c r="K452" s="30"/>
      <c r="L452" s="31"/>
      <c r="M452" s="32"/>
    </row>
    <row r="453" ht="18.75" customHeight="1">
      <c r="A453" s="618"/>
      <c r="B453" s="619"/>
      <c r="C453" s="620"/>
      <c r="D453" s="16"/>
      <c r="E453" s="621"/>
      <c r="F453" s="622"/>
      <c r="G453" s="26"/>
      <c r="H453" s="7"/>
      <c r="I453" s="7"/>
      <c r="J453" s="29"/>
      <c r="K453" s="30"/>
      <c r="L453" s="31"/>
      <c r="M453" s="32"/>
    </row>
    <row r="454" ht="18.75" customHeight="1">
      <c r="A454" s="618"/>
      <c r="B454" s="619"/>
      <c r="C454" s="620"/>
      <c r="D454" s="16"/>
      <c r="E454" s="621"/>
      <c r="F454" s="622"/>
      <c r="G454" s="26"/>
      <c r="H454" s="7"/>
      <c r="I454" s="7"/>
      <c r="J454" s="29"/>
      <c r="K454" s="30"/>
      <c r="L454" s="31"/>
      <c r="M454" s="32"/>
    </row>
    <row r="455" ht="18.75" customHeight="1">
      <c r="A455" s="618"/>
      <c r="B455" s="619"/>
      <c r="C455" s="620"/>
      <c r="D455" s="16"/>
      <c r="E455" s="621"/>
      <c r="F455" s="622"/>
      <c r="G455" s="26"/>
      <c r="H455" s="7"/>
      <c r="I455" s="7"/>
      <c r="J455" s="29"/>
      <c r="K455" s="30"/>
      <c r="L455" s="31"/>
      <c r="M455" s="32"/>
    </row>
    <row r="456" ht="18.75" customHeight="1">
      <c r="A456" s="618"/>
      <c r="B456" s="619"/>
      <c r="C456" s="620"/>
      <c r="D456" s="16"/>
      <c r="E456" s="621"/>
      <c r="F456" s="622"/>
      <c r="G456" s="26"/>
      <c r="H456" s="7"/>
      <c r="I456" s="7"/>
      <c r="J456" s="29"/>
      <c r="K456" s="30"/>
      <c r="L456" s="31"/>
      <c r="M456" s="32"/>
    </row>
    <row r="457" ht="18.75" customHeight="1">
      <c r="A457" s="618"/>
      <c r="B457" s="619"/>
      <c r="C457" s="620"/>
      <c r="D457" s="16"/>
      <c r="E457" s="621"/>
      <c r="F457" s="622"/>
      <c r="G457" s="26"/>
      <c r="H457" s="7"/>
      <c r="I457" s="7"/>
      <c r="J457" s="29"/>
      <c r="K457" s="30"/>
      <c r="L457" s="31"/>
      <c r="M457" s="32"/>
    </row>
    <row r="458" ht="18.75" customHeight="1">
      <c r="A458" s="618"/>
      <c r="B458" s="619"/>
      <c r="C458" s="620"/>
      <c r="D458" s="16"/>
      <c r="E458" s="621"/>
      <c r="F458" s="622"/>
      <c r="G458" s="26"/>
      <c r="H458" s="7"/>
      <c r="I458" s="7"/>
      <c r="J458" s="29"/>
      <c r="K458" s="30"/>
      <c r="L458" s="31"/>
      <c r="M458" s="32"/>
    </row>
    <row r="459" ht="18.75" customHeight="1">
      <c r="A459" s="618"/>
      <c r="B459" s="619"/>
      <c r="C459" s="620"/>
      <c r="D459" s="16"/>
      <c r="E459" s="621"/>
      <c r="F459" s="622"/>
      <c r="G459" s="26"/>
      <c r="H459" s="7"/>
      <c r="I459" s="7"/>
      <c r="J459" s="29"/>
      <c r="K459" s="30"/>
      <c r="L459" s="31"/>
      <c r="M459" s="32"/>
    </row>
    <row r="460" ht="18.75" customHeight="1">
      <c r="A460" s="618"/>
      <c r="B460" s="619"/>
      <c r="C460" s="620"/>
      <c r="D460" s="16"/>
      <c r="E460" s="621"/>
      <c r="F460" s="622"/>
      <c r="G460" s="26"/>
      <c r="H460" s="7"/>
      <c r="I460" s="7"/>
      <c r="J460" s="29"/>
      <c r="K460" s="30"/>
      <c r="L460" s="31"/>
      <c r="M460" s="32"/>
    </row>
    <row r="461" ht="18.75" customHeight="1">
      <c r="A461" s="618"/>
      <c r="B461" s="619"/>
      <c r="C461" s="620"/>
      <c r="D461" s="16"/>
      <c r="E461" s="621"/>
      <c r="F461" s="622"/>
      <c r="G461" s="26"/>
      <c r="H461" s="7"/>
      <c r="I461" s="7"/>
      <c r="J461" s="29"/>
      <c r="K461" s="30"/>
      <c r="L461" s="31"/>
      <c r="M461" s="32"/>
    </row>
    <row r="462" ht="18.75" customHeight="1">
      <c r="A462" s="618"/>
      <c r="B462" s="619"/>
      <c r="C462" s="620"/>
      <c r="D462" s="16"/>
      <c r="E462" s="621"/>
      <c r="F462" s="622"/>
      <c r="G462" s="26"/>
      <c r="H462" s="7"/>
      <c r="I462" s="7"/>
      <c r="J462" s="29"/>
      <c r="K462" s="30"/>
      <c r="L462" s="31"/>
      <c r="M462" s="32"/>
    </row>
    <row r="463" ht="18.75" customHeight="1">
      <c r="A463" s="618"/>
      <c r="B463" s="619"/>
      <c r="C463" s="620"/>
      <c r="D463" s="16"/>
      <c r="E463" s="621"/>
      <c r="F463" s="622"/>
      <c r="G463" s="26"/>
      <c r="H463" s="7"/>
      <c r="I463" s="7"/>
      <c r="J463" s="29"/>
      <c r="K463" s="30"/>
      <c r="L463" s="31"/>
      <c r="M463" s="32"/>
    </row>
    <row r="464" ht="18.75" customHeight="1">
      <c r="A464" s="618"/>
      <c r="B464" s="619"/>
      <c r="C464" s="620"/>
      <c r="D464" s="16"/>
      <c r="E464" s="621"/>
      <c r="F464" s="622"/>
      <c r="G464" s="26"/>
      <c r="H464" s="7"/>
      <c r="I464" s="7"/>
      <c r="J464" s="29"/>
      <c r="K464" s="30"/>
      <c r="L464" s="31"/>
      <c r="M464" s="32"/>
    </row>
    <row r="465" ht="18.75" customHeight="1">
      <c r="A465" s="618"/>
      <c r="B465" s="619"/>
      <c r="C465" s="620"/>
      <c r="D465" s="16"/>
      <c r="E465" s="621"/>
      <c r="F465" s="622"/>
      <c r="G465" s="26"/>
      <c r="H465" s="7"/>
      <c r="I465" s="7"/>
      <c r="J465" s="29"/>
      <c r="K465" s="30"/>
      <c r="L465" s="31"/>
      <c r="M465" s="32"/>
    </row>
    <row r="466" ht="18.75" customHeight="1">
      <c r="A466" s="618"/>
      <c r="B466" s="619"/>
      <c r="C466" s="620"/>
      <c r="D466" s="16"/>
      <c r="E466" s="621"/>
      <c r="F466" s="622"/>
      <c r="G466" s="26"/>
      <c r="H466" s="7"/>
      <c r="I466" s="7"/>
      <c r="J466" s="29"/>
      <c r="K466" s="30"/>
      <c r="L466" s="31"/>
      <c r="M466" s="32"/>
    </row>
    <row r="467" ht="18.75" customHeight="1">
      <c r="A467" s="618"/>
      <c r="B467" s="619"/>
      <c r="C467" s="620"/>
      <c r="D467" s="16"/>
      <c r="E467" s="621"/>
      <c r="F467" s="622"/>
      <c r="G467" s="26"/>
      <c r="H467" s="7"/>
      <c r="I467" s="7"/>
      <c r="J467" s="29"/>
      <c r="K467" s="30"/>
      <c r="L467" s="31"/>
      <c r="M467" s="32"/>
    </row>
    <row r="468" ht="18.75" customHeight="1">
      <c r="A468" s="618"/>
      <c r="B468" s="619"/>
      <c r="C468" s="620"/>
      <c r="D468" s="16"/>
      <c r="E468" s="621"/>
      <c r="F468" s="622"/>
      <c r="G468" s="26"/>
      <c r="H468" s="7"/>
      <c r="I468" s="7"/>
      <c r="J468" s="29"/>
      <c r="K468" s="30"/>
      <c r="L468" s="31"/>
      <c r="M468" s="32"/>
    </row>
    <row r="469" ht="18.75" customHeight="1">
      <c r="A469" s="618"/>
      <c r="B469" s="619"/>
      <c r="C469" s="620"/>
      <c r="D469" s="16"/>
      <c r="E469" s="621"/>
      <c r="F469" s="622"/>
      <c r="G469" s="26"/>
      <c r="H469" s="7"/>
      <c r="I469" s="7"/>
      <c r="J469" s="29"/>
      <c r="K469" s="30"/>
      <c r="L469" s="31"/>
      <c r="M469" s="32"/>
    </row>
    <row r="470" ht="18.75" customHeight="1">
      <c r="A470" s="618"/>
      <c r="B470" s="619"/>
      <c r="C470" s="620"/>
      <c r="D470" s="16"/>
      <c r="E470" s="621"/>
      <c r="F470" s="622"/>
      <c r="G470" s="26"/>
      <c r="H470" s="7"/>
      <c r="I470" s="7"/>
      <c r="J470" s="29"/>
      <c r="K470" s="30"/>
      <c r="L470" s="31"/>
      <c r="M470" s="32"/>
    </row>
    <row r="471" ht="18.75" customHeight="1">
      <c r="A471" s="618"/>
      <c r="B471" s="619"/>
      <c r="C471" s="620"/>
      <c r="D471" s="16"/>
      <c r="E471" s="621"/>
      <c r="F471" s="622"/>
      <c r="G471" s="26"/>
      <c r="H471" s="7"/>
      <c r="I471" s="7"/>
      <c r="J471" s="29"/>
      <c r="K471" s="30"/>
      <c r="L471" s="31"/>
      <c r="M471" s="32"/>
    </row>
    <row r="472" ht="18.75" customHeight="1">
      <c r="A472" s="618"/>
      <c r="B472" s="619"/>
      <c r="C472" s="620"/>
      <c r="D472" s="16"/>
      <c r="E472" s="621"/>
      <c r="F472" s="622"/>
      <c r="G472" s="26"/>
      <c r="H472" s="7"/>
      <c r="I472" s="7"/>
      <c r="J472" s="29"/>
      <c r="K472" s="30"/>
      <c r="L472" s="31"/>
      <c r="M472" s="32"/>
    </row>
    <row r="473" ht="18.75" customHeight="1">
      <c r="A473" s="618"/>
      <c r="B473" s="619"/>
      <c r="C473" s="620"/>
      <c r="D473" s="16"/>
      <c r="E473" s="621"/>
      <c r="F473" s="622"/>
      <c r="G473" s="26"/>
      <c r="H473" s="7"/>
      <c r="I473" s="7"/>
      <c r="J473" s="29"/>
      <c r="K473" s="30"/>
      <c r="L473" s="31"/>
      <c r="M473" s="32"/>
    </row>
    <row r="474" ht="18.75" customHeight="1">
      <c r="A474" s="618"/>
      <c r="B474" s="619"/>
      <c r="C474" s="620"/>
      <c r="D474" s="16"/>
      <c r="E474" s="621"/>
      <c r="F474" s="622"/>
      <c r="G474" s="26"/>
      <c r="H474" s="7"/>
      <c r="I474" s="7"/>
      <c r="J474" s="29"/>
      <c r="K474" s="30"/>
      <c r="L474" s="31"/>
      <c r="M474" s="32"/>
    </row>
    <row r="475" ht="18.75" customHeight="1">
      <c r="A475" s="618"/>
      <c r="B475" s="619"/>
      <c r="C475" s="620"/>
      <c r="D475" s="16"/>
      <c r="E475" s="621"/>
      <c r="F475" s="622"/>
      <c r="G475" s="26"/>
      <c r="H475" s="7"/>
      <c r="I475" s="7"/>
      <c r="J475" s="29"/>
      <c r="K475" s="30"/>
      <c r="L475" s="31"/>
      <c r="M475" s="32"/>
    </row>
    <row r="476" ht="18.75" customHeight="1">
      <c r="A476" s="618"/>
      <c r="B476" s="619"/>
      <c r="C476" s="620"/>
      <c r="D476" s="16"/>
      <c r="E476" s="621"/>
      <c r="F476" s="622"/>
      <c r="G476" s="26"/>
      <c r="H476" s="7"/>
      <c r="I476" s="7"/>
      <c r="J476" s="29"/>
      <c r="K476" s="30"/>
      <c r="L476" s="31"/>
      <c r="M476" s="32"/>
    </row>
    <row r="477" ht="18.75" customHeight="1">
      <c r="A477" s="618"/>
      <c r="B477" s="619"/>
      <c r="C477" s="620"/>
      <c r="D477" s="16"/>
      <c r="E477" s="621"/>
      <c r="F477" s="622"/>
      <c r="G477" s="26"/>
      <c r="H477" s="7"/>
      <c r="I477" s="7"/>
      <c r="J477" s="29"/>
      <c r="K477" s="30"/>
      <c r="L477" s="31"/>
      <c r="M477" s="32"/>
    </row>
    <row r="478" ht="18.75" customHeight="1">
      <c r="A478" s="618"/>
      <c r="B478" s="619"/>
      <c r="C478" s="620"/>
      <c r="D478" s="16"/>
      <c r="E478" s="621"/>
      <c r="F478" s="622"/>
      <c r="G478" s="26"/>
      <c r="H478" s="7"/>
      <c r="I478" s="7"/>
      <c r="J478" s="29"/>
      <c r="K478" s="30"/>
      <c r="L478" s="31"/>
      <c r="M478" s="32"/>
    </row>
    <row r="479" ht="18.75" customHeight="1">
      <c r="A479" s="618"/>
      <c r="B479" s="619"/>
      <c r="C479" s="620"/>
      <c r="D479" s="16"/>
      <c r="E479" s="621"/>
      <c r="F479" s="622"/>
      <c r="G479" s="26"/>
      <c r="H479" s="7"/>
      <c r="I479" s="7"/>
      <c r="J479" s="29"/>
      <c r="K479" s="30"/>
      <c r="L479" s="31"/>
      <c r="M479" s="32"/>
    </row>
    <row r="480" ht="18.75" customHeight="1">
      <c r="A480" s="618"/>
      <c r="B480" s="619"/>
      <c r="C480" s="620"/>
      <c r="D480" s="16"/>
      <c r="E480" s="621"/>
      <c r="F480" s="622"/>
      <c r="G480" s="26"/>
      <c r="H480" s="7"/>
      <c r="I480" s="7"/>
      <c r="J480" s="29"/>
      <c r="K480" s="30"/>
      <c r="L480" s="31"/>
      <c r="M480" s="32"/>
    </row>
    <row r="481" ht="18.75" customHeight="1">
      <c r="A481" s="618"/>
      <c r="B481" s="619"/>
      <c r="C481" s="620"/>
      <c r="D481" s="16"/>
      <c r="E481" s="621"/>
      <c r="F481" s="622"/>
      <c r="G481" s="26"/>
      <c r="H481" s="7"/>
      <c r="I481" s="7"/>
      <c r="J481" s="29"/>
      <c r="K481" s="30"/>
      <c r="L481" s="31"/>
      <c r="M481" s="32"/>
    </row>
    <row r="482" ht="18.75" customHeight="1">
      <c r="A482" s="618"/>
      <c r="B482" s="619"/>
      <c r="C482" s="620"/>
      <c r="D482" s="16"/>
      <c r="E482" s="621"/>
      <c r="F482" s="622"/>
      <c r="G482" s="26"/>
      <c r="H482" s="7"/>
      <c r="I482" s="7"/>
      <c r="J482" s="29"/>
      <c r="K482" s="30"/>
      <c r="L482" s="31"/>
      <c r="M482" s="32"/>
    </row>
    <row r="483" ht="18.75" customHeight="1">
      <c r="A483" s="618"/>
      <c r="B483" s="619"/>
      <c r="C483" s="620"/>
      <c r="D483" s="16"/>
      <c r="E483" s="621"/>
      <c r="F483" s="622"/>
      <c r="G483" s="26"/>
      <c r="H483" s="7"/>
      <c r="I483" s="7"/>
      <c r="J483" s="29"/>
      <c r="K483" s="30"/>
      <c r="L483" s="31"/>
      <c r="M483" s="32"/>
    </row>
    <row r="484" ht="18.75" customHeight="1">
      <c r="A484" s="618"/>
      <c r="B484" s="619"/>
      <c r="C484" s="620"/>
      <c r="D484" s="16"/>
      <c r="E484" s="621"/>
      <c r="F484" s="622"/>
      <c r="G484" s="26"/>
      <c r="H484" s="7"/>
      <c r="I484" s="7"/>
      <c r="J484" s="29"/>
      <c r="K484" s="30"/>
      <c r="L484" s="31"/>
      <c r="M484" s="32"/>
    </row>
    <row r="485" ht="18.75" customHeight="1">
      <c r="A485" s="618"/>
      <c r="B485" s="619"/>
      <c r="C485" s="620"/>
      <c r="D485" s="16"/>
      <c r="E485" s="621"/>
      <c r="F485" s="622"/>
      <c r="G485" s="26"/>
      <c r="H485" s="7"/>
      <c r="I485" s="7"/>
      <c r="J485" s="29"/>
      <c r="K485" s="30"/>
      <c r="L485" s="31"/>
      <c r="M485" s="32"/>
    </row>
    <row r="486" ht="18.75" customHeight="1">
      <c r="A486" s="618"/>
      <c r="B486" s="619"/>
      <c r="C486" s="620"/>
      <c r="D486" s="16"/>
      <c r="E486" s="621"/>
      <c r="F486" s="622"/>
      <c r="G486" s="26"/>
      <c r="H486" s="7"/>
      <c r="I486" s="7"/>
      <c r="J486" s="29"/>
      <c r="K486" s="30"/>
      <c r="L486" s="31"/>
      <c r="M486" s="32"/>
    </row>
    <row r="487" ht="18.75" customHeight="1">
      <c r="A487" s="618"/>
      <c r="B487" s="619"/>
      <c r="C487" s="620"/>
      <c r="D487" s="16"/>
      <c r="E487" s="621"/>
      <c r="F487" s="622"/>
      <c r="G487" s="26"/>
      <c r="H487" s="7"/>
      <c r="I487" s="7"/>
      <c r="J487" s="29"/>
      <c r="K487" s="30"/>
      <c r="L487" s="31"/>
      <c r="M487" s="32"/>
    </row>
    <row r="488" ht="18.75" customHeight="1">
      <c r="A488" s="618"/>
      <c r="B488" s="619"/>
      <c r="C488" s="620"/>
      <c r="D488" s="16"/>
      <c r="E488" s="621"/>
      <c r="F488" s="622"/>
      <c r="G488" s="26"/>
      <c r="H488" s="7"/>
      <c r="I488" s="7"/>
      <c r="J488" s="29"/>
      <c r="K488" s="30"/>
      <c r="L488" s="31"/>
      <c r="M488" s="32"/>
    </row>
    <row r="489" ht="18.75" customHeight="1">
      <c r="A489" s="618"/>
      <c r="B489" s="619"/>
      <c r="C489" s="620"/>
      <c r="D489" s="16"/>
      <c r="E489" s="621"/>
      <c r="F489" s="622"/>
      <c r="G489" s="26"/>
      <c r="H489" s="7"/>
      <c r="I489" s="7"/>
      <c r="J489" s="29"/>
      <c r="K489" s="30"/>
      <c r="L489" s="31"/>
      <c r="M489" s="32"/>
    </row>
    <row r="490" ht="18.75" customHeight="1">
      <c r="A490" s="618"/>
      <c r="B490" s="619"/>
      <c r="C490" s="620"/>
      <c r="D490" s="16"/>
      <c r="E490" s="621"/>
      <c r="F490" s="622"/>
      <c r="G490" s="26"/>
      <c r="H490" s="7"/>
      <c r="I490" s="7"/>
      <c r="J490" s="29"/>
      <c r="K490" s="30"/>
      <c r="L490" s="31"/>
      <c r="M490" s="32"/>
    </row>
    <row r="491" ht="18.75" customHeight="1">
      <c r="A491" s="618"/>
      <c r="B491" s="619"/>
      <c r="C491" s="620"/>
      <c r="D491" s="16"/>
      <c r="E491" s="621"/>
      <c r="F491" s="622"/>
      <c r="G491" s="26"/>
      <c r="H491" s="7"/>
      <c r="I491" s="7"/>
      <c r="J491" s="29"/>
      <c r="K491" s="30"/>
      <c r="L491" s="31"/>
      <c r="M491" s="32"/>
    </row>
    <row r="492" ht="18.75" customHeight="1">
      <c r="A492" s="618"/>
      <c r="B492" s="619"/>
      <c r="C492" s="620"/>
      <c r="D492" s="16"/>
      <c r="E492" s="621"/>
      <c r="F492" s="622"/>
      <c r="G492" s="26"/>
      <c r="H492" s="7"/>
      <c r="I492" s="7"/>
      <c r="J492" s="29"/>
      <c r="K492" s="30"/>
      <c r="L492" s="31"/>
      <c r="M492" s="32"/>
    </row>
    <row r="493" ht="18.75" customHeight="1">
      <c r="A493" s="618"/>
      <c r="B493" s="619"/>
      <c r="C493" s="620"/>
      <c r="D493" s="16"/>
      <c r="E493" s="621"/>
      <c r="F493" s="622"/>
      <c r="G493" s="26"/>
      <c r="H493" s="7"/>
      <c r="I493" s="7"/>
      <c r="J493" s="29"/>
      <c r="K493" s="30"/>
      <c r="L493" s="31"/>
      <c r="M493" s="32"/>
    </row>
    <row r="494" ht="18.75" customHeight="1">
      <c r="A494" s="618"/>
      <c r="B494" s="619"/>
      <c r="C494" s="620"/>
      <c r="D494" s="16"/>
      <c r="E494" s="621"/>
      <c r="F494" s="622"/>
      <c r="G494" s="26"/>
      <c r="H494" s="7"/>
      <c r="I494" s="7"/>
      <c r="J494" s="29"/>
      <c r="K494" s="30"/>
      <c r="L494" s="31"/>
      <c r="M494" s="32"/>
    </row>
    <row r="495" ht="18.75" customHeight="1">
      <c r="A495" s="618"/>
      <c r="B495" s="619"/>
      <c r="C495" s="620"/>
      <c r="D495" s="16"/>
      <c r="E495" s="621"/>
      <c r="F495" s="622"/>
      <c r="G495" s="26"/>
      <c r="H495" s="7"/>
      <c r="I495" s="7"/>
      <c r="J495" s="29"/>
      <c r="K495" s="30"/>
      <c r="L495" s="31"/>
      <c r="M495" s="32"/>
    </row>
    <row r="496" ht="18.75" customHeight="1">
      <c r="A496" s="618"/>
      <c r="B496" s="619"/>
      <c r="C496" s="620"/>
      <c r="D496" s="16"/>
      <c r="E496" s="621"/>
      <c r="F496" s="622"/>
      <c r="G496" s="26"/>
      <c r="H496" s="7"/>
      <c r="I496" s="7"/>
      <c r="J496" s="29"/>
      <c r="K496" s="30"/>
      <c r="L496" s="31"/>
      <c r="M496" s="32"/>
    </row>
    <row r="497" ht="18.75" customHeight="1">
      <c r="A497" s="618"/>
      <c r="B497" s="619"/>
      <c r="C497" s="620"/>
      <c r="D497" s="16"/>
      <c r="E497" s="621"/>
      <c r="F497" s="622"/>
      <c r="G497" s="26"/>
      <c r="H497" s="7"/>
      <c r="I497" s="7"/>
      <c r="J497" s="29"/>
      <c r="K497" s="30"/>
      <c r="L497" s="31"/>
      <c r="M497" s="32"/>
    </row>
    <row r="498" ht="18.75" customHeight="1">
      <c r="A498" s="618"/>
      <c r="B498" s="619"/>
      <c r="C498" s="620"/>
      <c r="D498" s="16"/>
      <c r="E498" s="621"/>
      <c r="F498" s="622"/>
      <c r="G498" s="26"/>
      <c r="H498" s="7"/>
      <c r="I498" s="7"/>
      <c r="J498" s="29"/>
      <c r="K498" s="30"/>
      <c r="L498" s="31"/>
      <c r="M498" s="32"/>
    </row>
    <row r="499" ht="18.75" customHeight="1">
      <c r="A499" s="618"/>
      <c r="B499" s="619"/>
      <c r="C499" s="620"/>
      <c r="D499" s="16"/>
      <c r="E499" s="621"/>
      <c r="F499" s="622"/>
      <c r="G499" s="26"/>
      <c r="H499" s="7"/>
      <c r="I499" s="7"/>
      <c r="J499" s="29"/>
      <c r="K499" s="30"/>
      <c r="L499" s="31"/>
      <c r="M499" s="32"/>
    </row>
    <row r="500" ht="18.75" customHeight="1">
      <c r="A500" s="618"/>
      <c r="B500" s="619"/>
      <c r="C500" s="620"/>
      <c r="D500" s="16"/>
      <c r="E500" s="621"/>
      <c r="F500" s="622"/>
      <c r="G500" s="26"/>
      <c r="H500" s="7"/>
      <c r="I500" s="7"/>
      <c r="J500" s="29"/>
      <c r="K500" s="30"/>
      <c r="L500" s="31"/>
      <c r="M500" s="32"/>
    </row>
    <row r="501" ht="18.75" customHeight="1">
      <c r="A501" s="618"/>
      <c r="B501" s="619"/>
      <c r="C501" s="620"/>
      <c r="D501" s="16"/>
      <c r="E501" s="621"/>
      <c r="F501" s="622"/>
      <c r="G501" s="26"/>
      <c r="H501" s="7"/>
      <c r="I501" s="7"/>
      <c r="J501" s="29"/>
      <c r="K501" s="30"/>
      <c r="L501" s="31"/>
      <c r="M501" s="32"/>
    </row>
    <row r="502" ht="18.75" customHeight="1">
      <c r="A502" s="618"/>
      <c r="B502" s="619"/>
      <c r="C502" s="620"/>
      <c r="D502" s="16"/>
      <c r="E502" s="621"/>
      <c r="F502" s="622"/>
      <c r="G502" s="26"/>
      <c r="H502" s="7"/>
      <c r="I502" s="7"/>
      <c r="J502" s="29"/>
      <c r="K502" s="30"/>
      <c r="L502" s="31"/>
      <c r="M502" s="32"/>
    </row>
    <row r="503" ht="18.75" customHeight="1">
      <c r="A503" s="618"/>
      <c r="B503" s="619"/>
      <c r="C503" s="620"/>
      <c r="D503" s="16"/>
      <c r="E503" s="621"/>
      <c r="F503" s="622"/>
      <c r="G503" s="26"/>
      <c r="H503" s="7"/>
      <c r="I503" s="7"/>
      <c r="J503" s="29"/>
      <c r="K503" s="30"/>
      <c r="L503" s="31"/>
      <c r="M503" s="32"/>
    </row>
    <row r="504" ht="18.75" customHeight="1">
      <c r="A504" s="618"/>
      <c r="B504" s="619"/>
      <c r="C504" s="620"/>
      <c r="D504" s="16"/>
      <c r="E504" s="621"/>
      <c r="F504" s="622"/>
      <c r="G504" s="26"/>
      <c r="H504" s="7"/>
      <c r="I504" s="7"/>
      <c r="J504" s="29"/>
      <c r="K504" s="30"/>
      <c r="L504" s="31"/>
      <c r="M504" s="32"/>
    </row>
    <row r="505" ht="18.75" customHeight="1">
      <c r="A505" s="618"/>
      <c r="B505" s="619"/>
      <c r="C505" s="620"/>
      <c r="D505" s="16"/>
      <c r="E505" s="621"/>
      <c r="F505" s="622"/>
      <c r="G505" s="26"/>
      <c r="H505" s="7"/>
      <c r="I505" s="7"/>
      <c r="J505" s="29"/>
      <c r="K505" s="30"/>
      <c r="L505" s="31"/>
      <c r="M505" s="32"/>
    </row>
    <row r="506" ht="18.75" customHeight="1">
      <c r="A506" s="618"/>
      <c r="B506" s="619"/>
      <c r="C506" s="620"/>
      <c r="D506" s="16"/>
      <c r="E506" s="621"/>
      <c r="F506" s="622"/>
      <c r="G506" s="26"/>
      <c r="H506" s="7"/>
      <c r="I506" s="7"/>
      <c r="J506" s="29"/>
      <c r="K506" s="30"/>
      <c r="L506" s="31"/>
      <c r="M506" s="32"/>
    </row>
    <row r="507" ht="18.75" customHeight="1">
      <c r="A507" s="618"/>
      <c r="B507" s="619"/>
      <c r="C507" s="620"/>
      <c r="D507" s="16"/>
      <c r="E507" s="621"/>
      <c r="F507" s="622"/>
      <c r="G507" s="26"/>
      <c r="H507" s="7"/>
      <c r="I507" s="7"/>
      <c r="J507" s="29"/>
      <c r="K507" s="30"/>
      <c r="L507" s="31"/>
      <c r="M507" s="32"/>
    </row>
    <row r="508" ht="18.75" customHeight="1">
      <c r="A508" s="618"/>
      <c r="B508" s="619"/>
      <c r="C508" s="620"/>
      <c r="D508" s="16"/>
      <c r="E508" s="621"/>
      <c r="F508" s="622"/>
      <c r="G508" s="26"/>
      <c r="H508" s="7"/>
      <c r="I508" s="7"/>
      <c r="J508" s="29"/>
      <c r="K508" s="30"/>
      <c r="L508" s="31"/>
      <c r="M508" s="32"/>
    </row>
    <row r="509" ht="18.75" customHeight="1">
      <c r="A509" s="618"/>
      <c r="B509" s="619"/>
      <c r="C509" s="620"/>
      <c r="D509" s="16"/>
      <c r="E509" s="621"/>
      <c r="F509" s="622"/>
      <c r="G509" s="26"/>
      <c r="H509" s="7"/>
      <c r="I509" s="7"/>
      <c r="J509" s="29"/>
      <c r="K509" s="30"/>
      <c r="L509" s="31"/>
      <c r="M509" s="32"/>
    </row>
    <row r="510" ht="18.75" customHeight="1">
      <c r="A510" s="618"/>
      <c r="B510" s="619"/>
      <c r="C510" s="620"/>
      <c r="D510" s="16"/>
      <c r="E510" s="621"/>
      <c r="F510" s="622"/>
      <c r="G510" s="26"/>
      <c r="H510" s="7"/>
      <c r="I510" s="7"/>
      <c r="J510" s="29"/>
      <c r="K510" s="30"/>
      <c r="L510" s="31"/>
      <c r="M510" s="32"/>
    </row>
    <row r="511" ht="18.75" customHeight="1">
      <c r="A511" s="618"/>
      <c r="B511" s="619"/>
      <c r="C511" s="620"/>
      <c r="D511" s="16"/>
      <c r="E511" s="621"/>
      <c r="F511" s="622"/>
      <c r="G511" s="26"/>
      <c r="H511" s="7"/>
      <c r="I511" s="7"/>
      <c r="J511" s="29"/>
      <c r="K511" s="30"/>
      <c r="L511" s="31"/>
      <c r="M511" s="32"/>
    </row>
    <row r="512" ht="18.75" customHeight="1">
      <c r="A512" s="618"/>
      <c r="B512" s="619"/>
      <c r="C512" s="620"/>
      <c r="D512" s="16"/>
      <c r="E512" s="621"/>
      <c r="F512" s="622"/>
      <c r="G512" s="26"/>
      <c r="H512" s="7"/>
      <c r="I512" s="7"/>
      <c r="J512" s="29"/>
      <c r="K512" s="30"/>
      <c r="L512" s="31"/>
      <c r="M512" s="32"/>
    </row>
    <row r="513" ht="18.75" customHeight="1">
      <c r="A513" s="618"/>
      <c r="B513" s="619"/>
      <c r="C513" s="620"/>
      <c r="D513" s="16"/>
      <c r="E513" s="621"/>
      <c r="F513" s="622"/>
      <c r="G513" s="26"/>
      <c r="H513" s="7"/>
      <c r="I513" s="7"/>
      <c r="J513" s="29"/>
      <c r="K513" s="30"/>
      <c r="L513" s="31"/>
      <c r="M513" s="32"/>
    </row>
    <row r="514" ht="18.75" customHeight="1">
      <c r="A514" s="618"/>
      <c r="B514" s="619"/>
      <c r="C514" s="620"/>
      <c r="D514" s="16"/>
      <c r="E514" s="621"/>
      <c r="F514" s="622"/>
      <c r="G514" s="26"/>
      <c r="H514" s="7"/>
      <c r="I514" s="7"/>
      <c r="J514" s="29"/>
      <c r="K514" s="30"/>
      <c r="L514" s="31"/>
      <c r="M514" s="32"/>
    </row>
    <row r="515" ht="18.75" customHeight="1">
      <c r="A515" s="618"/>
      <c r="B515" s="619"/>
      <c r="C515" s="620"/>
      <c r="D515" s="16"/>
      <c r="E515" s="621"/>
      <c r="F515" s="622"/>
      <c r="G515" s="26"/>
      <c r="H515" s="7"/>
      <c r="I515" s="7"/>
      <c r="J515" s="29"/>
      <c r="K515" s="30"/>
      <c r="L515" s="31"/>
      <c r="M515" s="32"/>
    </row>
    <row r="516" ht="18.75" customHeight="1">
      <c r="A516" s="618"/>
      <c r="B516" s="619"/>
      <c r="C516" s="620"/>
      <c r="D516" s="16"/>
      <c r="E516" s="621"/>
      <c r="F516" s="622"/>
      <c r="G516" s="26"/>
      <c r="H516" s="7"/>
      <c r="I516" s="7"/>
      <c r="J516" s="29"/>
      <c r="K516" s="30"/>
      <c r="L516" s="31"/>
      <c r="M516" s="32"/>
    </row>
    <row r="517" ht="18.75" customHeight="1">
      <c r="A517" s="618"/>
      <c r="B517" s="619"/>
      <c r="C517" s="620"/>
      <c r="D517" s="16"/>
      <c r="E517" s="621"/>
      <c r="F517" s="622"/>
      <c r="G517" s="26"/>
      <c r="H517" s="7"/>
      <c r="I517" s="7"/>
      <c r="J517" s="29"/>
      <c r="K517" s="30"/>
      <c r="L517" s="31"/>
      <c r="M517" s="32"/>
    </row>
    <row r="518" ht="18.75" customHeight="1">
      <c r="A518" s="618"/>
      <c r="B518" s="619"/>
      <c r="C518" s="620"/>
      <c r="D518" s="16"/>
      <c r="E518" s="621"/>
      <c r="F518" s="622"/>
      <c r="G518" s="26"/>
      <c r="H518" s="7"/>
      <c r="I518" s="7"/>
      <c r="J518" s="29"/>
      <c r="K518" s="30"/>
      <c r="L518" s="31"/>
      <c r="M518" s="32"/>
    </row>
    <row r="519" ht="18.75" customHeight="1">
      <c r="A519" s="618"/>
      <c r="B519" s="619"/>
      <c r="C519" s="620"/>
      <c r="D519" s="16"/>
      <c r="E519" s="621"/>
      <c r="F519" s="622"/>
      <c r="G519" s="26"/>
      <c r="H519" s="7"/>
      <c r="I519" s="7"/>
      <c r="J519" s="29"/>
      <c r="K519" s="30"/>
      <c r="L519" s="31"/>
      <c r="M519" s="32"/>
    </row>
    <row r="520" ht="18.75" customHeight="1">
      <c r="A520" s="618"/>
      <c r="B520" s="619"/>
      <c r="C520" s="620"/>
      <c r="D520" s="16"/>
      <c r="E520" s="621"/>
      <c r="F520" s="622"/>
      <c r="G520" s="26"/>
      <c r="H520" s="7"/>
      <c r="I520" s="7"/>
      <c r="J520" s="29"/>
      <c r="K520" s="30"/>
      <c r="L520" s="31"/>
      <c r="M520" s="32"/>
    </row>
    <row r="521" ht="18.75" customHeight="1">
      <c r="A521" s="618"/>
      <c r="B521" s="619"/>
      <c r="C521" s="620"/>
      <c r="D521" s="16"/>
      <c r="E521" s="621"/>
      <c r="F521" s="622"/>
      <c r="G521" s="26"/>
      <c r="H521" s="7"/>
      <c r="I521" s="7"/>
      <c r="J521" s="29"/>
      <c r="K521" s="30"/>
      <c r="L521" s="31"/>
      <c r="M521" s="32"/>
    </row>
    <row r="522" ht="18.75" customHeight="1">
      <c r="A522" s="618"/>
      <c r="B522" s="619"/>
      <c r="C522" s="620"/>
      <c r="D522" s="16"/>
      <c r="E522" s="621"/>
      <c r="F522" s="622"/>
      <c r="G522" s="26"/>
      <c r="H522" s="7"/>
      <c r="I522" s="7"/>
      <c r="J522" s="29"/>
      <c r="K522" s="30"/>
      <c r="L522" s="31"/>
      <c r="M522" s="32"/>
    </row>
    <row r="523" ht="18.75" customHeight="1">
      <c r="A523" s="618"/>
      <c r="B523" s="619"/>
      <c r="C523" s="620"/>
      <c r="D523" s="16"/>
      <c r="E523" s="621"/>
      <c r="F523" s="622"/>
      <c r="G523" s="26"/>
      <c r="H523" s="7"/>
      <c r="I523" s="7"/>
      <c r="J523" s="29"/>
      <c r="K523" s="30"/>
      <c r="L523" s="31"/>
      <c r="M523" s="32"/>
    </row>
    <row r="524" ht="18.75" customHeight="1">
      <c r="A524" s="618"/>
      <c r="B524" s="619"/>
      <c r="C524" s="620"/>
      <c r="D524" s="16"/>
      <c r="E524" s="621"/>
      <c r="F524" s="622"/>
      <c r="G524" s="26"/>
      <c r="H524" s="7"/>
      <c r="I524" s="7"/>
      <c r="J524" s="29"/>
      <c r="K524" s="30"/>
      <c r="L524" s="31"/>
      <c r="M524" s="32"/>
    </row>
    <row r="525" ht="18.75" customHeight="1">
      <c r="A525" s="618"/>
      <c r="B525" s="619"/>
      <c r="C525" s="620"/>
      <c r="D525" s="16"/>
      <c r="E525" s="621"/>
      <c r="F525" s="622"/>
      <c r="G525" s="26"/>
      <c r="H525" s="7"/>
      <c r="I525" s="7"/>
      <c r="J525" s="29"/>
      <c r="K525" s="30"/>
      <c r="L525" s="31"/>
      <c r="M525" s="32"/>
    </row>
    <row r="526" ht="18.75" customHeight="1">
      <c r="A526" s="618"/>
      <c r="B526" s="619"/>
      <c r="C526" s="620"/>
      <c r="D526" s="16"/>
      <c r="E526" s="621"/>
      <c r="F526" s="622"/>
      <c r="G526" s="26"/>
      <c r="H526" s="7"/>
      <c r="I526" s="7"/>
      <c r="J526" s="29"/>
      <c r="K526" s="30"/>
      <c r="L526" s="31"/>
      <c r="M526" s="32"/>
    </row>
    <row r="527" ht="18.75" customHeight="1">
      <c r="A527" s="618"/>
      <c r="B527" s="619"/>
      <c r="C527" s="620"/>
      <c r="D527" s="16"/>
      <c r="E527" s="621"/>
      <c r="F527" s="622"/>
      <c r="G527" s="26"/>
      <c r="H527" s="7"/>
      <c r="I527" s="7"/>
      <c r="J527" s="29"/>
      <c r="K527" s="30"/>
      <c r="L527" s="31"/>
      <c r="M527" s="32"/>
    </row>
    <row r="528" ht="18.75" customHeight="1">
      <c r="A528" s="618"/>
      <c r="B528" s="619"/>
      <c r="C528" s="620"/>
      <c r="D528" s="16"/>
      <c r="E528" s="621"/>
      <c r="F528" s="622"/>
      <c r="G528" s="26"/>
      <c r="H528" s="7"/>
      <c r="I528" s="7"/>
      <c r="J528" s="29"/>
      <c r="K528" s="30"/>
      <c r="L528" s="31"/>
      <c r="M528" s="32"/>
    </row>
    <row r="529" ht="18.75" customHeight="1">
      <c r="A529" s="618"/>
      <c r="B529" s="619"/>
      <c r="C529" s="620"/>
      <c r="D529" s="16"/>
      <c r="E529" s="621"/>
      <c r="F529" s="622"/>
      <c r="G529" s="26"/>
      <c r="H529" s="7"/>
      <c r="I529" s="7"/>
      <c r="J529" s="29"/>
      <c r="K529" s="30"/>
      <c r="L529" s="31"/>
      <c r="M529" s="32"/>
    </row>
    <row r="530" ht="18.75" customHeight="1">
      <c r="A530" s="618"/>
      <c r="B530" s="619"/>
      <c r="C530" s="620"/>
      <c r="D530" s="16"/>
      <c r="E530" s="621"/>
      <c r="F530" s="622"/>
      <c r="G530" s="26"/>
      <c r="H530" s="7"/>
      <c r="I530" s="7"/>
      <c r="J530" s="29"/>
      <c r="K530" s="30"/>
      <c r="L530" s="31"/>
      <c r="M530" s="32"/>
    </row>
    <row r="531" ht="18.75" customHeight="1">
      <c r="A531" s="618"/>
      <c r="B531" s="619"/>
      <c r="C531" s="620"/>
      <c r="D531" s="16"/>
      <c r="E531" s="621"/>
      <c r="F531" s="622"/>
      <c r="G531" s="26"/>
      <c r="H531" s="7"/>
      <c r="I531" s="7"/>
      <c r="J531" s="29"/>
      <c r="K531" s="30"/>
      <c r="L531" s="31"/>
      <c r="M531" s="32"/>
    </row>
    <row r="532" ht="18.75" customHeight="1">
      <c r="A532" s="618"/>
      <c r="B532" s="619"/>
      <c r="C532" s="620"/>
      <c r="D532" s="16"/>
      <c r="E532" s="621"/>
      <c r="F532" s="622"/>
      <c r="G532" s="26"/>
      <c r="H532" s="7"/>
      <c r="I532" s="7"/>
      <c r="J532" s="29"/>
      <c r="K532" s="30"/>
      <c r="L532" s="31"/>
      <c r="M532" s="32"/>
    </row>
    <row r="533" ht="18.75" customHeight="1">
      <c r="A533" s="618"/>
      <c r="B533" s="619"/>
      <c r="C533" s="620"/>
      <c r="D533" s="16"/>
      <c r="E533" s="621"/>
      <c r="F533" s="622"/>
      <c r="G533" s="26"/>
      <c r="H533" s="7"/>
      <c r="I533" s="7"/>
      <c r="J533" s="29"/>
      <c r="K533" s="30"/>
      <c r="L533" s="31"/>
      <c r="M533" s="32"/>
    </row>
    <row r="534" ht="18.75" customHeight="1">
      <c r="A534" s="618"/>
      <c r="B534" s="619"/>
      <c r="C534" s="620"/>
      <c r="D534" s="16"/>
      <c r="E534" s="621"/>
      <c r="F534" s="622"/>
      <c r="G534" s="26"/>
      <c r="H534" s="7"/>
      <c r="I534" s="7"/>
      <c r="J534" s="29"/>
      <c r="K534" s="30"/>
      <c r="L534" s="31"/>
      <c r="M534" s="32"/>
    </row>
    <row r="535" ht="18.75" customHeight="1">
      <c r="A535" s="618"/>
      <c r="B535" s="619"/>
      <c r="C535" s="620"/>
      <c r="D535" s="16"/>
      <c r="E535" s="621"/>
      <c r="F535" s="622"/>
      <c r="G535" s="26"/>
      <c r="H535" s="7"/>
      <c r="I535" s="7"/>
      <c r="J535" s="29"/>
      <c r="K535" s="30"/>
      <c r="L535" s="31"/>
      <c r="M535" s="32"/>
    </row>
    <row r="536" ht="18.75" customHeight="1">
      <c r="A536" s="618"/>
      <c r="B536" s="619"/>
      <c r="C536" s="620"/>
      <c r="D536" s="16"/>
      <c r="E536" s="621"/>
      <c r="F536" s="622"/>
      <c r="G536" s="26"/>
      <c r="H536" s="7"/>
      <c r="I536" s="7"/>
      <c r="J536" s="29"/>
      <c r="K536" s="30"/>
      <c r="L536" s="31"/>
      <c r="M536" s="32"/>
    </row>
    <row r="537" ht="18.75" customHeight="1">
      <c r="A537" s="618"/>
      <c r="B537" s="619"/>
      <c r="C537" s="620"/>
      <c r="D537" s="16"/>
      <c r="E537" s="621"/>
      <c r="F537" s="622"/>
      <c r="G537" s="26"/>
      <c r="H537" s="7"/>
      <c r="I537" s="7"/>
      <c r="J537" s="29"/>
      <c r="K537" s="30"/>
      <c r="L537" s="31"/>
      <c r="M537" s="32"/>
    </row>
    <row r="538" ht="18.75" customHeight="1">
      <c r="A538" s="618"/>
      <c r="B538" s="619"/>
      <c r="C538" s="620"/>
      <c r="D538" s="16"/>
      <c r="E538" s="621"/>
      <c r="F538" s="622"/>
      <c r="G538" s="26"/>
      <c r="H538" s="7"/>
      <c r="I538" s="7"/>
      <c r="J538" s="29"/>
      <c r="K538" s="30"/>
      <c r="L538" s="31"/>
      <c r="M538" s="32"/>
    </row>
    <row r="539" ht="18.75" customHeight="1">
      <c r="A539" s="618"/>
      <c r="B539" s="619"/>
      <c r="C539" s="620"/>
      <c r="D539" s="16"/>
      <c r="E539" s="621"/>
      <c r="F539" s="622"/>
      <c r="G539" s="26"/>
      <c r="H539" s="7"/>
      <c r="I539" s="7"/>
      <c r="J539" s="29"/>
      <c r="K539" s="30"/>
      <c r="L539" s="31"/>
      <c r="M539" s="32"/>
    </row>
    <row r="540" ht="18.75" customHeight="1">
      <c r="A540" s="618"/>
      <c r="B540" s="619"/>
      <c r="C540" s="620"/>
      <c r="D540" s="16"/>
      <c r="E540" s="621"/>
      <c r="F540" s="622"/>
      <c r="G540" s="26"/>
      <c r="H540" s="7"/>
      <c r="I540" s="7"/>
      <c r="J540" s="29"/>
      <c r="K540" s="30"/>
      <c r="L540" s="31"/>
      <c r="M540" s="32"/>
    </row>
    <row r="541" ht="18.75" customHeight="1">
      <c r="A541" s="618"/>
      <c r="B541" s="619"/>
      <c r="C541" s="620"/>
      <c r="D541" s="16"/>
      <c r="E541" s="621"/>
      <c r="F541" s="622"/>
      <c r="G541" s="26"/>
      <c r="H541" s="7"/>
      <c r="I541" s="7"/>
      <c r="J541" s="29"/>
      <c r="K541" s="30"/>
      <c r="L541" s="31"/>
      <c r="M541" s="32"/>
    </row>
    <row r="542" ht="18.75" customHeight="1">
      <c r="A542" s="618"/>
      <c r="B542" s="619"/>
      <c r="C542" s="620"/>
      <c r="D542" s="16"/>
      <c r="E542" s="621"/>
      <c r="F542" s="622"/>
      <c r="G542" s="26"/>
      <c r="H542" s="7"/>
      <c r="I542" s="7"/>
      <c r="J542" s="29"/>
      <c r="K542" s="30"/>
      <c r="L542" s="31"/>
      <c r="M542" s="32"/>
    </row>
    <row r="543" ht="18.75" customHeight="1">
      <c r="A543" s="618"/>
      <c r="B543" s="619"/>
      <c r="C543" s="620"/>
      <c r="D543" s="16"/>
      <c r="E543" s="621"/>
      <c r="F543" s="622"/>
      <c r="G543" s="26"/>
      <c r="H543" s="7"/>
      <c r="I543" s="7"/>
      <c r="J543" s="29"/>
      <c r="K543" s="30"/>
      <c r="L543" s="31"/>
      <c r="M543" s="32"/>
    </row>
    <row r="544" ht="18.75" customHeight="1">
      <c r="A544" s="618"/>
      <c r="B544" s="619"/>
      <c r="C544" s="620"/>
      <c r="D544" s="16"/>
      <c r="E544" s="621"/>
      <c r="F544" s="622"/>
      <c r="G544" s="26"/>
      <c r="H544" s="7"/>
      <c r="I544" s="7"/>
      <c r="J544" s="29"/>
      <c r="K544" s="30"/>
      <c r="L544" s="31"/>
      <c r="M544" s="32"/>
    </row>
    <row r="545" ht="18.75" customHeight="1">
      <c r="A545" s="618"/>
      <c r="B545" s="619"/>
      <c r="C545" s="620"/>
      <c r="D545" s="16"/>
      <c r="E545" s="621"/>
      <c r="F545" s="622"/>
      <c r="G545" s="26"/>
      <c r="H545" s="7"/>
      <c r="I545" s="7"/>
      <c r="J545" s="29"/>
      <c r="K545" s="30"/>
      <c r="L545" s="31"/>
      <c r="M545" s="32"/>
    </row>
    <row r="546" ht="18.75" customHeight="1">
      <c r="A546" s="618"/>
      <c r="B546" s="619"/>
      <c r="C546" s="620"/>
      <c r="D546" s="16"/>
      <c r="E546" s="621"/>
      <c r="F546" s="622"/>
      <c r="G546" s="26"/>
      <c r="H546" s="7"/>
      <c r="I546" s="7"/>
      <c r="J546" s="29"/>
      <c r="K546" s="30"/>
      <c r="L546" s="31"/>
      <c r="M546" s="32"/>
    </row>
    <row r="547" ht="18.75" customHeight="1">
      <c r="A547" s="618"/>
      <c r="B547" s="619"/>
      <c r="C547" s="620"/>
      <c r="D547" s="16"/>
      <c r="E547" s="621"/>
      <c r="F547" s="622"/>
      <c r="G547" s="26"/>
      <c r="H547" s="7"/>
      <c r="I547" s="7"/>
      <c r="J547" s="29"/>
      <c r="K547" s="30"/>
      <c r="L547" s="31"/>
      <c r="M547" s="32"/>
    </row>
    <row r="548" ht="18.75" customHeight="1">
      <c r="A548" s="618"/>
      <c r="B548" s="619"/>
      <c r="C548" s="620"/>
      <c r="D548" s="16"/>
      <c r="E548" s="621"/>
      <c r="F548" s="622"/>
      <c r="G548" s="26"/>
      <c r="H548" s="7"/>
      <c r="I548" s="7"/>
      <c r="J548" s="29"/>
      <c r="K548" s="30"/>
      <c r="L548" s="31"/>
      <c r="M548" s="32"/>
    </row>
    <row r="549" ht="18.75" customHeight="1">
      <c r="A549" s="618"/>
      <c r="B549" s="619"/>
      <c r="C549" s="620"/>
      <c r="D549" s="16"/>
      <c r="E549" s="621"/>
      <c r="F549" s="622"/>
      <c r="G549" s="26"/>
      <c r="H549" s="7"/>
      <c r="I549" s="7"/>
      <c r="J549" s="29"/>
      <c r="K549" s="30"/>
      <c r="L549" s="31"/>
      <c r="M549" s="32"/>
    </row>
    <row r="550" ht="18.75" customHeight="1">
      <c r="A550" s="618"/>
      <c r="B550" s="619"/>
      <c r="C550" s="620"/>
      <c r="D550" s="16"/>
      <c r="E550" s="621"/>
      <c r="F550" s="622"/>
      <c r="G550" s="26"/>
      <c r="H550" s="7"/>
      <c r="I550" s="7"/>
      <c r="J550" s="29"/>
      <c r="K550" s="30"/>
      <c r="L550" s="31"/>
      <c r="M550" s="32"/>
    </row>
    <row r="551" ht="18.75" customHeight="1">
      <c r="A551" s="618"/>
      <c r="B551" s="619"/>
      <c r="C551" s="620"/>
      <c r="D551" s="16"/>
      <c r="E551" s="621"/>
      <c r="F551" s="622"/>
      <c r="G551" s="26"/>
      <c r="H551" s="7"/>
      <c r="I551" s="7"/>
      <c r="J551" s="29"/>
      <c r="K551" s="30"/>
      <c r="L551" s="31"/>
      <c r="M551" s="32"/>
    </row>
    <row r="552" ht="18.75" customHeight="1">
      <c r="A552" s="618"/>
      <c r="B552" s="619"/>
      <c r="C552" s="620"/>
      <c r="D552" s="16"/>
      <c r="E552" s="621"/>
      <c r="F552" s="622"/>
      <c r="G552" s="26"/>
      <c r="H552" s="7"/>
      <c r="I552" s="7"/>
      <c r="J552" s="29"/>
      <c r="K552" s="30"/>
      <c r="L552" s="31"/>
      <c r="M552" s="32"/>
    </row>
    <row r="553" ht="18.75" customHeight="1">
      <c r="A553" s="618"/>
      <c r="B553" s="619"/>
      <c r="C553" s="620"/>
      <c r="D553" s="16"/>
      <c r="E553" s="621"/>
      <c r="F553" s="622"/>
      <c r="G553" s="26"/>
      <c r="H553" s="7"/>
      <c r="I553" s="7"/>
      <c r="J553" s="29"/>
      <c r="K553" s="30"/>
      <c r="L553" s="31"/>
      <c r="M553" s="32"/>
    </row>
    <row r="554" ht="18.75" customHeight="1">
      <c r="A554" s="618"/>
      <c r="B554" s="619"/>
      <c r="C554" s="620"/>
      <c r="D554" s="16"/>
      <c r="E554" s="621"/>
      <c r="F554" s="622"/>
      <c r="G554" s="26"/>
      <c r="H554" s="7"/>
      <c r="I554" s="7"/>
      <c r="J554" s="29"/>
      <c r="K554" s="30"/>
      <c r="L554" s="31"/>
      <c r="M554" s="32"/>
    </row>
    <row r="555" ht="18.75" customHeight="1">
      <c r="A555" s="618"/>
      <c r="B555" s="619"/>
      <c r="C555" s="620"/>
      <c r="D555" s="16"/>
      <c r="E555" s="621"/>
      <c r="F555" s="622"/>
      <c r="G555" s="26"/>
      <c r="H555" s="7"/>
      <c r="I555" s="7"/>
      <c r="J555" s="29"/>
      <c r="K555" s="30"/>
      <c r="L555" s="31"/>
      <c r="M555" s="32"/>
    </row>
    <row r="556" ht="18.75" customHeight="1">
      <c r="A556" s="618"/>
      <c r="B556" s="619"/>
      <c r="C556" s="620"/>
      <c r="D556" s="16"/>
      <c r="E556" s="621"/>
      <c r="F556" s="622"/>
      <c r="G556" s="26"/>
      <c r="H556" s="7"/>
      <c r="I556" s="7"/>
      <c r="J556" s="29"/>
      <c r="K556" s="30"/>
      <c r="L556" s="31"/>
      <c r="M556" s="32"/>
    </row>
    <row r="557" ht="18.75" customHeight="1">
      <c r="A557" s="618"/>
      <c r="B557" s="619"/>
      <c r="C557" s="620"/>
      <c r="D557" s="16"/>
      <c r="E557" s="621"/>
      <c r="F557" s="622"/>
      <c r="G557" s="26"/>
      <c r="H557" s="7"/>
      <c r="I557" s="7"/>
      <c r="J557" s="29"/>
      <c r="K557" s="30"/>
      <c r="L557" s="31"/>
      <c r="M557" s="32"/>
    </row>
    <row r="558" ht="18.75" customHeight="1">
      <c r="A558" s="618"/>
      <c r="B558" s="619"/>
      <c r="C558" s="620"/>
      <c r="D558" s="16"/>
      <c r="E558" s="621"/>
      <c r="F558" s="622"/>
      <c r="G558" s="26"/>
      <c r="H558" s="7"/>
      <c r="I558" s="7"/>
      <c r="J558" s="29"/>
      <c r="K558" s="30"/>
      <c r="L558" s="31"/>
      <c r="M558" s="32"/>
    </row>
    <row r="559" ht="18.75" customHeight="1">
      <c r="A559" s="618"/>
      <c r="B559" s="619"/>
      <c r="C559" s="620"/>
      <c r="D559" s="16"/>
      <c r="E559" s="621"/>
      <c r="F559" s="622"/>
      <c r="G559" s="26"/>
      <c r="H559" s="7"/>
      <c r="I559" s="7"/>
      <c r="J559" s="29"/>
      <c r="K559" s="30"/>
      <c r="L559" s="31"/>
      <c r="M559" s="32"/>
    </row>
    <row r="560" ht="18.75" customHeight="1">
      <c r="A560" s="618"/>
      <c r="B560" s="619"/>
      <c r="C560" s="620"/>
      <c r="D560" s="16"/>
      <c r="E560" s="621"/>
      <c r="F560" s="622"/>
      <c r="G560" s="26"/>
      <c r="H560" s="7"/>
      <c r="I560" s="7"/>
      <c r="J560" s="29"/>
      <c r="K560" s="30"/>
      <c r="L560" s="31"/>
      <c r="M560" s="32"/>
    </row>
    <row r="561" ht="18.75" customHeight="1">
      <c r="A561" s="618"/>
      <c r="B561" s="619"/>
      <c r="C561" s="620"/>
      <c r="D561" s="16"/>
      <c r="E561" s="621"/>
      <c r="F561" s="622"/>
      <c r="G561" s="26"/>
      <c r="H561" s="7"/>
      <c r="I561" s="7"/>
      <c r="J561" s="29"/>
      <c r="K561" s="30"/>
      <c r="L561" s="31"/>
      <c r="M561" s="32"/>
    </row>
    <row r="562" ht="18.75" customHeight="1">
      <c r="A562" s="618"/>
      <c r="B562" s="619"/>
      <c r="C562" s="620"/>
      <c r="D562" s="16"/>
      <c r="E562" s="621"/>
      <c r="F562" s="622"/>
      <c r="G562" s="26"/>
      <c r="H562" s="7"/>
      <c r="I562" s="7"/>
      <c r="J562" s="29"/>
      <c r="K562" s="30"/>
      <c r="L562" s="31"/>
      <c r="M562" s="32"/>
    </row>
    <row r="563" ht="18.75" customHeight="1">
      <c r="A563" s="618"/>
      <c r="B563" s="619"/>
      <c r="C563" s="620"/>
      <c r="D563" s="16"/>
      <c r="E563" s="621"/>
      <c r="F563" s="622"/>
      <c r="G563" s="26"/>
      <c r="H563" s="7"/>
      <c r="I563" s="7"/>
      <c r="J563" s="29"/>
      <c r="K563" s="30"/>
      <c r="L563" s="31"/>
      <c r="M563" s="32"/>
    </row>
    <row r="564" ht="18.75" customHeight="1">
      <c r="A564" s="618"/>
      <c r="B564" s="619"/>
      <c r="C564" s="620"/>
      <c r="D564" s="16"/>
      <c r="E564" s="621"/>
      <c r="F564" s="622"/>
      <c r="G564" s="26"/>
      <c r="H564" s="7"/>
      <c r="I564" s="7"/>
      <c r="J564" s="29"/>
      <c r="K564" s="30"/>
      <c r="L564" s="31"/>
      <c r="M564" s="32"/>
    </row>
    <row r="565" ht="18.75" customHeight="1">
      <c r="A565" s="618"/>
      <c r="B565" s="619"/>
      <c r="C565" s="620"/>
      <c r="D565" s="16"/>
      <c r="E565" s="621"/>
      <c r="F565" s="622"/>
      <c r="G565" s="26"/>
      <c r="H565" s="7"/>
      <c r="I565" s="7"/>
      <c r="J565" s="29"/>
      <c r="K565" s="30"/>
      <c r="L565" s="31"/>
      <c r="M565" s="32"/>
    </row>
    <row r="566" ht="18.75" customHeight="1">
      <c r="A566" s="618"/>
      <c r="B566" s="619"/>
      <c r="C566" s="620"/>
      <c r="D566" s="16"/>
      <c r="E566" s="621"/>
      <c r="F566" s="622"/>
      <c r="G566" s="26"/>
      <c r="H566" s="7"/>
      <c r="I566" s="7"/>
      <c r="J566" s="29"/>
      <c r="K566" s="30"/>
      <c r="L566" s="31"/>
      <c r="M566" s="32"/>
    </row>
    <row r="567" ht="18.75" customHeight="1">
      <c r="A567" s="618"/>
      <c r="B567" s="619"/>
      <c r="C567" s="620"/>
      <c r="D567" s="16"/>
      <c r="E567" s="621"/>
      <c r="F567" s="622"/>
      <c r="G567" s="26"/>
      <c r="H567" s="7"/>
      <c r="I567" s="7"/>
      <c r="J567" s="29"/>
      <c r="K567" s="30"/>
      <c r="L567" s="31"/>
      <c r="M567" s="32"/>
    </row>
    <row r="568" ht="18.75" customHeight="1">
      <c r="A568" s="618"/>
      <c r="B568" s="619"/>
      <c r="C568" s="620"/>
      <c r="D568" s="16"/>
      <c r="E568" s="621"/>
      <c r="F568" s="622"/>
      <c r="G568" s="26"/>
      <c r="H568" s="7"/>
      <c r="I568" s="7"/>
      <c r="J568" s="29"/>
      <c r="K568" s="30"/>
      <c r="L568" s="31"/>
      <c r="M568" s="32"/>
    </row>
    <row r="569" ht="18.75" customHeight="1">
      <c r="A569" s="618"/>
      <c r="B569" s="619"/>
      <c r="C569" s="620"/>
      <c r="D569" s="16"/>
      <c r="E569" s="621"/>
      <c r="F569" s="622"/>
      <c r="G569" s="26"/>
      <c r="H569" s="7"/>
      <c r="I569" s="7"/>
      <c r="J569" s="29"/>
      <c r="K569" s="30"/>
      <c r="L569" s="31"/>
      <c r="M569" s="32"/>
    </row>
    <row r="570" ht="18.75" customHeight="1">
      <c r="A570" s="618"/>
      <c r="B570" s="619"/>
      <c r="C570" s="620"/>
      <c r="D570" s="16"/>
      <c r="E570" s="621"/>
      <c r="F570" s="622"/>
      <c r="G570" s="26"/>
      <c r="H570" s="7"/>
      <c r="I570" s="7"/>
      <c r="J570" s="29"/>
      <c r="K570" s="30"/>
      <c r="L570" s="31"/>
      <c r="M570" s="32"/>
    </row>
    <row r="571" ht="18.75" customHeight="1">
      <c r="A571" s="618"/>
      <c r="B571" s="619"/>
      <c r="C571" s="620"/>
      <c r="D571" s="16"/>
      <c r="E571" s="621"/>
      <c r="F571" s="622"/>
      <c r="G571" s="26"/>
      <c r="H571" s="7"/>
      <c r="I571" s="7"/>
      <c r="J571" s="29"/>
      <c r="K571" s="30"/>
      <c r="L571" s="31"/>
      <c r="M571" s="32"/>
    </row>
    <row r="572" ht="18.75" customHeight="1">
      <c r="A572" s="618"/>
      <c r="B572" s="619"/>
      <c r="C572" s="620"/>
      <c r="D572" s="16"/>
      <c r="E572" s="621"/>
      <c r="F572" s="622"/>
      <c r="G572" s="26"/>
      <c r="H572" s="7"/>
      <c r="I572" s="7"/>
      <c r="J572" s="29"/>
      <c r="K572" s="30"/>
      <c r="L572" s="31"/>
      <c r="M572" s="32"/>
    </row>
    <row r="573" ht="18.75" customHeight="1">
      <c r="A573" s="618"/>
      <c r="B573" s="619"/>
      <c r="C573" s="620"/>
      <c r="D573" s="16"/>
      <c r="E573" s="621"/>
      <c r="F573" s="622"/>
      <c r="G573" s="26"/>
      <c r="H573" s="7"/>
      <c r="I573" s="7"/>
      <c r="J573" s="29"/>
      <c r="K573" s="30"/>
      <c r="L573" s="31"/>
      <c r="M573" s="32"/>
    </row>
    <row r="574" ht="18.75" customHeight="1">
      <c r="A574" s="618"/>
      <c r="B574" s="619"/>
      <c r="C574" s="620"/>
      <c r="D574" s="16"/>
      <c r="E574" s="621"/>
      <c r="F574" s="622"/>
      <c r="G574" s="26"/>
      <c r="H574" s="7"/>
      <c r="I574" s="7"/>
      <c r="J574" s="29"/>
      <c r="K574" s="30"/>
      <c r="L574" s="31"/>
      <c r="M574" s="32"/>
    </row>
    <row r="575" ht="18.75" customHeight="1">
      <c r="A575" s="618"/>
      <c r="B575" s="619"/>
      <c r="C575" s="620"/>
      <c r="D575" s="16"/>
      <c r="E575" s="621"/>
      <c r="F575" s="622"/>
      <c r="G575" s="26"/>
      <c r="H575" s="7"/>
      <c r="I575" s="7"/>
      <c r="J575" s="29"/>
      <c r="K575" s="30"/>
      <c r="L575" s="31"/>
      <c r="M575" s="32"/>
    </row>
    <row r="576" ht="18.75" customHeight="1">
      <c r="A576" s="618"/>
      <c r="B576" s="619"/>
      <c r="C576" s="620"/>
      <c r="D576" s="16"/>
      <c r="E576" s="621"/>
      <c r="F576" s="622"/>
      <c r="G576" s="26"/>
      <c r="H576" s="7"/>
      <c r="I576" s="7"/>
      <c r="J576" s="29"/>
      <c r="K576" s="30"/>
      <c r="L576" s="31"/>
      <c r="M576" s="32"/>
    </row>
    <row r="577" ht="18.75" customHeight="1">
      <c r="A577" s="618"/>
      <c r="B577" s="619"/>
      <c r="C577" s="620"/>
      <c r="D577" s="16"/>
      <c r="E577" s="621"/>
      <c r="F577" s="622"/>
      <c r="G577" s="26"/>
      <c r="H577" s="7"/>
      <c r="I577" s="7"/>
      <c r="J577" s="29"/>
      <c r="K577" s="30"/>
      <c r="L577" s="31"/>
      <c r="M577" s="32"/>
    </row>
    <row r="578" ht="18.75" customHeight="1">
      <c r="A578" s="618"/>
      <c r="B578" s="619"/>
      <c r="C578" s="620"/>
      <c r="D578" s="16"/>
      <c r="E578" s="621"/>
      <c r="F578" s="622"/>
      <c r="G578" s="26"/>
      <c r="H578" s="7"/>
      <c r="I578" s="7"/>
      <c r="J578" s="29"/>
      <c r="K578" s="30"/>
      <c r="L578" s="31"/>
      <c r="M578" s="32"/>
    </row>
    <row r="579" ht="18.75" customHeight="1">
      <c r="A579" s="618"/>
      <c r="B579" s="619"/>
      <c r="C579" s="620"/>
      <c r="D579" s="16"/>
      <c r="E579" s="621"/>
      <c r="F579" s="622"/>
      <c r="G579" s="26"/>
      <c r="H579" s="7"/>
      <c r="I579" s="7"/>
      <c r="J579" s="29"/>
      <c r="K579" s="30"/>
      <c r="L579" s="31"/>
      <c r="M579" s="32"/>
    </row>
    <row r="580" ht="18.75" customHeight="1">
      <c r="A580" s="618"/>
      <c r="B580" s="619"/>
      <c r="C580" s="620"/>
      <c r="D580" s="16"/>
      <c r="E580" s="621"/>
      <c r="F580" s="622"/>
      <c r="G580" s="26"/>
      <c r="H580" s="7"/>
      <c r="I580" s="7"/>
      <c r="J580" s="29"/>
      <c r="K580" s="30"/>
      <c r="L580" s="31"/>
      <c r="M580" s="32"/>
    </row>
    <row r="581" ht="18.75" customHeight="1">
      <c r="A581" s="618"/>
      <c r="B581" s="619"/>
      <c r="C581" s="620"/>
      <c r="D581" s="16"/>
      <c r="E581" s="621"/>
      <c r="F581" s="622"/>
      <c r="G581" s="26"/>
      <c r="H581" s="7"/>
      <c r="I581" s="7"/>
      <c r="J581" s="29"/>
      <c r="K581" s="30"/>
      <c r="L581" s="31"/>
      <c r="M581" s="32"/>
    </row>
    <row r="582" ht="18.75" customHeight="1">
      <c r="A582" s="618"/>
      <c r="B582" s="619"/>
      <c r="C582" s="620"/>
      <c r="D582" s="16"/>
      <c r="E582" s="621"/>
      <c r="F582" s="622"/>
      <c r="G582" s="26"/>
      <c r="H582" s="7"/>
      <c r="I582" s="7"/>
      <c r="J582" s="29"/>
      <c r="K582" s="30"/>
      <c r="L582" s="31"/>
      <c r="M582" s="32"/>
    </row>
    <row r="583" ht="18.75" customHeight="1">
      <c r="A583" s="618"/>
      <c r="B583" s="619"/>
      <c r="C583" s="620"/>
      <c r="D583" s="16"/>
      <c r="E583" s="621"/>
      <c r="F583" s="622"/>
      <c r="G583" s="26"/>
      <c r="H583" s="7"/>
      <c r="I583" s="7"/>
      <c r="J583" s="29"/>
      <c r="K583" s="30"/>
      <c r="L583" s="31"/>
      <c r="M583" s="32"/>
    </row>
    <row r="584" ht="18.75" customHeight="1">
      <c r="A584" s="618"/>
      <c r="B584" s="619"/>
      <c r="C584" s="620"/>
      <c r="D584" s="16"/>
      <c r="E584" s="621"/>
      <c r="F584" s="622"/>
      <c r="G584" s="26"/>
      <c r="H584" s="7"/>
      <c r="I584" s="7"/>
      <c r="J584" s="29"/>
      <c r="K584" s="30"/>
      <c r="L584" s="31"/>
      <c r="M584" s="32"/>
    </row>
    <row r="585" ht="18.75" customHeight="1">
      <c r="A585" s="618"/>
      <c r="B585" s="619"/>
      <c r="C585" s="620"/>
      <c r="D585" s="16"/>
      <c r="E585" s="621"/>
      <c r="F585" s="622"/>
      <c r="G585" s="26"/>
      <c r="H585" s="7"/>
      <c r="I585" s="7"/>
      <c r="J585" s="29"/>
      <c r="K585" s="30"/>
      <c r="L585" s="31"/>
      <c r="M585" s="32"/>
    </row>
    <row r="586" ht="18.75" customHeight="1">
      <c r="A586" s="618"/>
      <c r="B586" s="619"/>
      <c r="C586" s="620"/>
      <c r="D586" s="16"/>
      <c r="E586" s="621"/>
      <c r="F586" s="622"/>
      <c r="G586" s="26"/>
      <c r="H586" s="7"/>
      <c r="I586" s="7"/>
      <c r="J586" s="29"/>
      <c r="K586" s="30"/>
      <c r="L586" s="31"/>
      <c r="M586" s="32"/>
    </row>
    <row r="587" ht="18.75" customHeight="1">
      <c r="A587" s="618"/>
      <c r="B587" s="619"/>
      <c r="C587" s="620"/>
      <c r="D587" s="16"/>
      <c r="E587" s="621"/>
      <c r="F587" s="622"/>
      <c r="G587" s="26"/>
      <c r="H587" s="7"/>
      <c r="I587" s="7"/>
      <c r="J587" s="29"/>
      <c r="K587" s="30"/>
      <c r="L587" s="31"/>
      <c r="M587" s="32"/>
    </row>
    <row r="588" ht="18.75" customHeight="1">
      <c r="A588" s="618"/>
      <c r="B588" s="619"/>
      <c r="C588" s="620"/>
      <c r="D588" s="16"/>
      <c r="E588" s="621"/>
      <c r="F588" s="622"/>
      <c r="G588" s="26"/>
      <c r="H588" s="7"/>
      <c r="I588" s="7"/>
      <c r="J588" s="29"/>
      <c r="K588" s="30"/>
      <c r="L588" s="31"/>
      <c r="M588" s="32"/>
    </row>
    <row r="589" ht="18.75" customHeight="1">
      <c r="A589" s="618"/>
      <c r="B589" s="619"/>
      <c r="C589" s="620"/>
      <c r="D589" s="16"/>
      <c r="E589" s="621"/>
      <c r="F589" s="622"/>
      <c r="G589" s="26"/>
      <c r="H589" s="7"/>
      <c r="I589" s="7"/>
      <c r="J589" s="29"/>
      <c r="K589" s="30"/>
      <c r="L589" s="31"/>
      <c r="M589" s="32"/>
    </row>
    <row r="590" ht="18.75" customHeight="1">
      <c r="A590" s="618"/>
      <c r="B590" s="619"/>
      <c r="C590" s="620"/>
      <c r="D590" s="16"/>
      <c r="E590" s="621"/>
      <c r="F590" s="622"/>
      <c r="G590" s="26"/>
      <c r="H590" s="7"/>
      <c r="I590" s="7"/>
      <c r="J590" s="29"/>
      <c r="K590" s="30"/>
      <c r="L590" s="31"/>
      <c r="M590" s="32"/>
    </row>
    <row r="591" ht="18.75" customHeight="1">
      <c r="A591" s="618"/>
      <c r="B591" s="619"/>
      <c r="C591" s="620"/>
      <c r="D591" s="16"/>
      <c r="E591" s="621"/>
      <c r="F591" s="622"/>
      <c r="G591" s="26"/>
      <c r="H591" s="7"/>
      <c r="I591" s="7"/>
      <c r="J591" s="29"/>
      <c r="K591" s="30"/>
      <c r="L591" s="31"/>
      <c r="M591" s="32"/>
    </row>
    <row r="592" ht="18.75" customHeight="1">
      <c r="A592" s="618"/>
      <c r="B592" s="619"/>
      <c r="C592" s="620"/>
      <c r="D592" s="16"/>
      <c r="E592" s="621"/>
      <c r="F592" s="622"/>
      <c r="G592" s="26"/>
      <c r="H592" s="7"/>
      <c r="I592" s="7"/>
      <c r="J592" s="29"/>
      <c r="K592" s="30"/>
      <c r="L592" s="31"/>
      <c r="M592" s="32"/>
    </row>
    <row r="593" ht="18.75" customHeight="1">
      <c r="A593" s="618"/>
      <c r="B593" s="619"/>
      <c r="C593" s="620"/>
      <c r="D593" s="16"/>
      <c r="E593" s="621"/>
      <c r="F593" s="622"/>
      <c r="G593" s="26"/>
      <c r="H593" s="7"/>
      <c r="I593" s="7"/>
      <c r="J593" s="29"/>
      <c r="K593" s="30"/>
      <c r="L593" s="31"/>
      <c r="M593" s="32"/>
    </row>
    <row r="594" ht="18.75" customHeight="1">
      <c r="A594" s="618"/>
      <c r="B594" s="619"/>
      <c r="C594" s="620"/>
      <c r="D594" s="16"/>
      <c r="E594" s="621"/>
      <c r="F594" s="622"/>
      <c r="G594" s="26"/>
      <c r="H594" s="7"/>
      <c r="I594" s="7"/>
      <c r="J594" s="29"/>
      <c r="K594" s="30"/>
      <c r="L594" s="31"/>
      <c r="M594" s="32"/>
    </row>
    <row r="595" ht="18.75" customHeight="1">
      <c r="A595" s="618"/>
      <c r="B595" s="619"/>
      <c r="C595" s="620"/>
      <c r="D595" s="16"/>
      <c r="E595" s="621"/>
      <c r="F595" s="622"/>
      <c r="G595" s="26"/>
      <c r="H595" s="7"/>
      <c r="I595" s="7"/>
      <c r="J595" s="29"/>
      <c r="K595" s="30"/>
      <c r="L595" s="31"/>
      <c r="M595" s="32"/>
    </row>
    <row r="596" ht="18.75" customHeight="1">
      <c r="A596" s="618"/>
      <c r="B596" s="619"/>
      <c r="C596" s="620"/>
      <c r="D596" s="16"/>
      <c r="E596" s="621"/>
      <c r="F596" s="622"/>
      <c r="G596" s="26"/>
      <c r="H596" s="7"/>
      <c r="I596" s="7"/>
      <c r="J596" s="29"/>
      <c r="K596" s="30"/>
      <c r="L596" s="31"/>
      <c r="M596" s="32"/>
    </row>
    <row r="597" ht="18.75" customHeight="1">
      <c r="A597" s="618"/>
      <c r="B597" s="619"/>
      <c r="C597" s="620"/>
      <c r="D597" s="16"/>
      <c r="E597" s="621"/>
      <c r="F597" s="622"/>
      <c r="G597" s="26"/>
      <c r="H597" s="7"/>
      <c r="I597" s="7"/>
      <c r="J597" s="29"/>
      <c r="K597" s="30"/>
      <c r="L597" s="31"/>
      <c r="M597" s="32"/>
    </row>
    <row r="598" ht="18.75" customHeight="1">
      <c r="A598" s="618"/>
      <c r="B598" s="619"/>
      <c r="C598" s="620"/>
      <c r="D598" s="16"/>
      <c r="E598" s="621"/>
      <c r="F598" s="622"/>
      <c r="G598" s="26"/>
      <c r="H598" s="7"/>
      <c r="I598" s="7"/>
      <c r="J598" s="29"/>
      <c r="K598" s="30"/>
      <c r="L598" s="31"/>
      <c r="M598" s="32"/>
    </row>
    <row r="599" ht="18.75" customHeight="1">
      <c r="A599" s="618"/>
      <c r="B599" s="619"/>
      <c r="C599" s="620"/>
      <c r="D599" s="16"/>
      <c r="E599" s="621"/>
      <c r="F599" s="622"/>
      <c r="G599" s="26"/>
      <c r="H599" s="7"/>
      <c r="I599" s="7"/>
      <c r="J599" s="29"/>
      <c r="K599" s="30"/>
      <c r="L599" s="31"/>
      <c r="M599" s="32"/>
    </row>
    <row r="600" ht="18.75" customHeight="1">
      <c r="A600" s="618"/>
      <c r="B600" s="619"/>
      <c r="C600" s="620"/>
      <c r="D600" s="16"/>
      <c r="E600" s="621"/>
      <c r="F600" s="622"/>
      <c r="G600" s="26"/>
      <c r="H600" s="7"/>
      <c r="I600" s="7"/>
      <c r="J600" s="29"/>
      <c r="K600" s="30"/>
      <c r="L600" s="31"/>
      <c r="M600" s="32"/>
    </row>
    <row r="601" ht="18.75" customHeight="1">
      <c r="A601" s="618"/>
      <c r="B601" s="619"/>
      <c r="C601" s="620"/>
      <c r="D601" s="16"/>
      <c r="E601" s="621"/>
      <c r="F601" s="622"/>
      <c r="G601" s="26"/>
      <c r="H601" s="7"/>
      <c r="I601" s="7"/>
      <c r="J601" s="29"/>
      <c r="K601" s="30"/>
      <c r="L601" s="31"/>
      <c r="M601" s="32"/>
    </row>
    <row r="602" ht="18.75" customHeight="1">
      <c r="A602" s="618"/>
      <c r="B602" s="619"/>
      <c r="C602" s="620"/>
      <c r="D602" s="16"/>
      <c r="E602" s="621"/>
      <c r="F602" s="622"/>
      <c r="G602" s="26"/>
      <c r="H602" s="7"/>
      <c r="I602" s="7"/>
      <c r="J602" s="29"/>
      <c r="K602" s="30"/>
      <c r="L602" s="31"/>
      <c r="M602" s="32"/>
    </row>
    <row r="603" ht="18.75" customHeight="1">
      <c r="A603" s="618"/>
      <c r="B603" s="619"/>
      <c r="C603" s="620"/>
      <c r="D603" s="16"/>
      <c r="E603" s="621"/>
      <c r="F603" s="622"/>
      <c r="G603" s="26"/>
      <c r="H603" s="7"/>
      <c r="I603" s="7"/>
      <c r="J603" s="29"/>
      <c r="K603" s="30"/>
      <c r="L603" s="31"/>
      <c r="M603" s="32"/>
    </row>
    <row r="604" ht="18.75" customHeight="1">
      <c r="A604" s="618"/>
      <c r="B604" s="619"/>
      <c r="C604" s="620"/>
      <c r="D604" s="16"/>
      <c r="E604" s="621"/>
      <c r="F604" s="622"/>
      <c r="G604" s="26"/>
      <c r="H604" s="7"/>
      <c r="I604" s="7"/>
      <c r="J604" s="29"/>
      <c r="K604" s="30"/>
      <c r="L604" s="31"/>
      <c r="M604" s="32"/>
    </row>
    <row r="605" ht="18.75" customHeight="1">
      <c r="A605" s="618"/>
      <c r="B605" s="619"/>
      <c r="C605" s="620"/>
      <c r="D605" s="16"/>
      <c r="E605" s="621"/>
      <c r="F605" s="622"/>
      <c r="G605" s="26"/>
      <c r="H605" s="7"/>
      <c r="I605" s="7"/>
      <c r="J605" s="29"/>
      <c r="K605" s="30"/>
      <c r="L605" s="31"/>
      <c r="M605" s="32"/>
    </row>
    <row r="606" ht="15.75" customHeight="1">
      <c r="J606" s="623"/>
      <c r="K606" s="623"/>
      <c r="L606" s="624"/>
      <c r="M606" s="625"/>
    </row>
    <row r="607" ht="15.75" customHeight="1">
      <c r="J607" s="623"/>
      <c r="K607" s="623"/>
      <c r="L607" s="624"/>
      <c r="M607" s="625"/>
    </row>
    <row r="608" ht="15.75" customHeight="1">
      <c r="J608" s="623"/>
      <c r="K608" s="623"/>
      <c r="L608" s="624"/>
      <c r="M608" s="625"/>
    </row>
    <row r="609" ht="15.75" customHeight="1">
      <c r="J609" s="623"/>
      <c r="K609" s="623"/>
      <c r="L609" s="624"/>
      <c r="M609" s="625"/>
    </row>
    <row r="610" ht="15.75" customHeight="1">
      <c r="J610" s="623"/>
      <c r="K610" s="623"/>
      <c r="L610" s="624"/>
      <c r="M610" s="625"/>
    </row>
    <row r="611" ht="15.75" customHeight="1">
      <c r="J611" s="623"/>
      <c r="K611" s="623"/>
      <c r="L611" s="624"/>
      <c r="M611" s="625"/>
    </row>
    <row r="612" ht="15.75" customHeight="1">
      <c r="J612" s="623"/>
      <c r="K612" s="623"/>
      <c r="L612" s="624"/>
      <c r="M612" s="625"/>
    </row>
    <row r="613" ht="15.75" customHeight="1">
      <c r="J613" s="623"/>
      <c r="K613" s="623"/>
      <c r="L613" s="624"/>
      <c r="M613" s="625"/>
    </row>
    <row r="614" ht="15.75" customHeight="1">
      <c r="J614" s="623"/>
      <c r="K614" s="623"/>
      <c r="L614" s="624"/>
      <c r="M614" s="625"/>
    </row>
    <row r="615" ht="15.75" customHeight="1">
      <c r="J615" s="623"/>
      <c r="K615" s="623"/>
      <c r="L615" s="624"/>
      <c r="M615" s="625"/>
    </row>
    <row r="616" ht="15.75" customHeight="1">
      <c r="J616" s="623"/>
      <c r="K616" s="623"/>
      <c r="L616" s="624"/>
      <c r="M616" s="625"/>
    </row>
    <row r="617" ht="15.75" customHeight="1">
      <c r="J617" s="623"/>
      <c r="K617" s="623"/>
      <c r="L617" s="624"/>
      <c r="M617" s="625"/>
    </row>
    <row r="618" ht="15.75" customHeight="1">
      <c r="J618" s="623"/>
      <c r="K618" s="623"/>
      <c r="L618" s="624"/>
      <c r="M618" s="625"/>
    </row>
    <row r="619" ht="15.75" customHeight="1">
      <c r="J619" s="623"/>
      <c r="K619" s="623"/>
      <c r="L619" s="624"/>
      <c r="M619" s="625"/>
    </row>
    <row r="620" ht="15.75" customHeight="1">
      <c r="J620" s="623"/>
      <c r="K620" s="623"/>
      <c r="L620" s="624"/>
      <c r="M620" s="625"/>
    </row>
    <row r="621" ht="15.75" customHeight="1">
      <c r="J621" s="623"/>
      <c r="K621" s="623"/>
      <c r="L621" s="624"/>
      <c r="M621" s="625"/>
    </row>
    <row r="622" ht="15.75" customHeight="1">
      <c r="J622" s="623"/>
      <c r="K622" s="623"/>
      <c r="L622" s="624"/>
      <c r="M622" s="625"/>
    </row>
    <row r="623" ht="15.75" customHeight="1">
      <c r="J623" s="623"/>
      <c r="K623" s="623"/>
      <c r="L623" s="624"/>
      <c r="M623" s="625"/>
    </row>
    <row r="624" ht="15.75" customHeight="1">
      <c r="J624" s="623"/>
      <c r="K624" s="623"/>
      <c r="L624" s="624"/>
      <c r="M624" s="625"/>
    </row>
    <row r="625" ht="15.75" customHeight="1">
      <c r="J625" s="623"/>
      <c r="K625" s="623"/>
      <c r="L625" s="624"/>
      <c r="M625" s="625"/>
    </row>
    <row r="626" ht="15.75" customHeight="1">
      <c r="J626" s="623"/>
      <c r="K626" s="623"/>
      <c r="L626" s="624"/>
      <c r="M626" s="625"/>
    </row>
    <row r="627" ht="15.75" customHeight="1">
      <c r="J627" s="623"/>
      <c r="K627" s="623"/>
      <c r="L627" s="624"/>
      <c r="M627" s="625"/>
    </row>
    <row r="628" ht="15.75" customHeight="1">
      <c r="J628" s="623"/>
      <c r="K628" s="623"/>
      <c r="L628" s="624"/>
      <c r="M628" s="625"/>
    </row>
    <row r="629" ht="15.75" customHeight="1">
      <c r="J629" s="623"/>
      <c r="K629" s="623"/>
      <c r="L629" s="624"/>
      <c r="M629" s="625"/>
    </row>
    <row r="630" ht="15.75" customHeight="1">
      <c r="J630" s="623"/>
      <c r="K630" s="623"/>
      <c r="L630" s="624"/>
      <c r="M630" s="625"/>
    </row>
    <row r="631" ht="15.75" customHeight="1">
      <c r="J631" s="623"/>
      <c r="K631" s="623"/>
      <c r="L631" s="624"/>
      <c r="M631" s="625"/>
    </row>
    <row r="632" ht="15.75" customHeight="1">
      <c r="J632" s="623"/>
      <c r="K632" s="623"/>
      <c r="L632" s="624"/>
      <c r="M632" s="625"/>
    </row>
    <row r="633" ht="15.75" customHeight="1">
      <c r="J633" s="623"/>
      <c r="K633" s="623"/>
      <c r="L633" s="624"/>
      <c r="M633" s="625"/>
    </row>
    <row r="634" ht="15.75" customHeight="1">
      <c r="J634" s="623"/>
      <c r="K634" s="623"/>
      <c r="L634" s="624"/>
      <c r="M634" s="625"/>
    </row>
    <row r="635" ht="15.75" customHeight="1">
      <c r="J635" s="623"/>
      <c r="K635" s="623"/>
      <c r="L635" s="624"/>
      <c r="M635" s="625"/>
    </row>
    <row r="636" ht="15.75" customHeight="1">
      <c r="J636" s="623"/>
      <c r="K636" s="623"/>
      <c r="L636" s="624"/>
      <c r="M636" s="625"/>
    </row>
    <row r="637" ht="15.75" customHeight="1">
      <c r="J637" s="623"/>
      <c r="K637" s="623"/>
      <c r="L637" s="624"/>
      <c r="M637" s="625"/>
    </row>
    <row r="638" ht="15.75" customHeight="1">
      <c r="J638" s="623"/>
      <c r="K638" s="623"/>
      <c r="L638" s="624"/>
      <c r="M638" s="625"/>
    </row>
    <row r="639" ht="15.75" customHeight="1">
      <c r="J639" s="623"/>
      <c r="K639" s="623"/>
      <c r="L639" s="624"/>
      <c r="M639" s="625"/>
    </row>
    <row r="640" ht="15.75" customHeight="1">
      <c r="J640" s="623"/>
      <c r="K640" s="623"/>
      <c r="L640" s="624"/>
      <c r="M640" s="625"/>
    </row>
    <row r="641" ht="15.75" customHeight="1">
      <c r="J641" s="623"/>
      <c r="K641" s="623"/>
      <c r="L641" s="624"/>
      <c r="M641" s="625"/>
    </row>
    <row r="642" ht="15.75" customHeight="1">
      <c r="J642" s="623"/>
      <c r="K642" s="623"/>
      <c r="L642" s="624"/>
      <c r="M642" s="625"/>
    </row>
    <row r="643" ht="15.75" customHeight="1">
      <c r="J643" s="623"/>
      <c r="K643" s="623"/>
      <c r="L643" s="624"/>
      <c r="M643" s="625"/>
    </row>
    <row r="644" ht="15.75" customHeight="1">
      <c r="J644" s="623"/>
      <c r="K644" s="623"/>
      <c r="L644" s="624"/>
      <c r="M644" s="625"/>
    </row>
    <row r="645" ht="15.75" customHeight="1">
      <c r="J645" s="623"/>
      <c r="K645" s="623"/>
      <c r="L645" s="624"/>
      <c r="M645" s="625"/>
    </row>
    <row r="646" ht="15.75" customHeight="1">
      <c r="J646" s="623"/>
      <c r="K646" s="623"/>
      <c r="L646" s="624"/>
      <c r="M646" s="625"/>
    </row>
    <row r="647" ht="15.75" customHeight="1">
      <c r="J647" s="623"/>
      <c r="K647" s="623"/>
      <c r="L647" s="624"/>
      <c r="M647" s="625"/>
    </row>
    <row r="648" ht="15.75" customHeight="1">
      <c r="J648" s="623"/>
      <c r="K648" s="623"/>
      <c r="L648" s="624"/>
      <c r="M648" s="625"/>
    </row>
    <row r="649" ht="15.75" customHeight="1">
      <c r="J649" s="623"/>
      <c r="K649" s="623"/>
      <c r="L649" s="624"/>
      <c r="M649" s="625"/>
    </row>
    <row r="650" ht="15.75" customHeight="1">
      <c r="J650" s="623"/>
      <c r="K650" s="623"/>
      <c r="L650" s="624"/>
      <c r="M650" s="625"/>
    </row>
    <row r="651" ht="15.75" customHeight="1">
      <c r="J651" s="623"/>
      <c r="K651" s="623"/>
      <c r="L651" s="624"/>
      <c r="M651" s="625"/>
    </row>
    <row r="652" ht="15.75" customHeight="1">
      <c r="J652" s="623"/>
      <c r="K652" s="623"/>
      <c r="L652" s="624"/>
      <c r="M652" s="625"/>
    </row>
    <row r="653" ht="15.75" customHeight="1">
      <c r="J653" s="623"/>
      <c r="K653" s="623"/>
      <c r="L653" s="624"/>
      <c r="M653" s="625"/>
    </row>
    <row r="654" ht="15.75" customHeight="1">
      <c r="J654" s="623"/>
      <c r="K654" s="623"/>
      <c r="L654" s="624"/>
      <c r="M654" s="625"/>
    </row>
    <row r="655" ht="15.75" customHeight="1">
      <c r="J655" s="623"/>
      <c r="K655" s="623"/>
      <c r="L655" s="624"/>
      <c r="M655" s="625"/>
    </row>
    <row r="656" ht="15.75" customHeight="1">
      <c r="J656" s="623"/>
      <c r="K656" s="623"/>
      <c r="L656" s="624"/>
      <c r="M656" s="625"/>
    </row>
    <row r="657" ht="15.75" customHeight="1">
      <c r="J657" s="623"/>
      <c r="K657" s="623"/>
      <c r="L657" s="624"/>
      <c r="M657" s="625"/>
    </row>
    <row r="658" ht="15.75" customHeight="1">
      <c r="J658" s="623"/>
      <c r="K658" s="623"/>
      <c r="L658" s="624"/>
      <c r="M658" s="625"/>
    </row>
    <row r="659" ht="15.75" customHeight="1">
      <c r="J659" s="623"/>
      <c r="K659" s="623"/>
      <c r="L659" s="624"/>
      <c r="M659" s="625"/>
    </row>
    <row r="660" ht="15.75" customHeight="1">
      <c r="J660" s="623"/>
      <c r="K660" s="623"/>
      <c r="L660" s="624"/>
      <c r="M660" s="625"/>
    </row>
    <row r="661" ht="15.75" customHeight="1">
      <c r="J661" s="623"/>
      <c r="K661" s="623"/>
      <c r="L661" s="624"/>
      <c r="M661" s="625"/>
    </row>
    <row r="662" ht="15.75" customHeight="1">
      <c r="J662" s="623"/>
      <c r="K662" s="623"/>
      <c r="L662" s="624"/>
      <c r="M662" s="625"/>
    </row>
    <row r="663" ht="15.75" customHeight="1">
      <c r="J663" s="623"/>
      <c r="K663" s="623"/>
      <c r="L663" s="624"/>
      <c r="M663" s="625"/>
    </row>
    <row r="664" ht="15.75" customHeight="1">
      <c r="J664" s="623"/>
      <c r="K664" s="623"/>
      <c r="L664" s="624"/>
      <c r="M664" s="625"/>
    </row>
    <row r="665" ht="15.75" customHeight="1">
      <c r="J665" s="623"/>
      <c r="K665" s="623"/>
      <c r="L665" s="624"/>
      <c r="M665" s="625"/>
    </row>
    <row r="666" ht="15.75" customHeight="1">
      <c r="J666" s="623"/>
      <c r="K666" s="623"/>
      <c r="L666" s="624"/>
      <c r="M666" s="625"/>
    </row>
    <row r="667" ht="15.75" customHeight="1">
      <c r="J667" s="623"/>
      <c r="K667" s="623"/>
      <c r="L667" s="624"/>
      <c r="M667" s="625"/>
    </row>
    <row r="668" ht="15.75" customHeight="1">
      <c r="J668" s="623"/>
      <c r="K668" s="623"/>
      <c r="L668" s="624"/>
      <c r="M668" s="625"/>
    </row>
    <row r="669" ht="15.75" customHeight="1">
      <c r="J669" s="623"/>
      <c r="K669" s="623"/>
      <c r="L669" s="624"/>
      <c r="M669" s="625"/>
    </row>
    <row r="670" ht="15.75" customHeight="1">
      <c r="J670" s="623"/>
      <c r="K670" s="623"/>
      <c r="L670" s="624"/>
      <c r="M670" s="625"/>
    </row>
    <row r="671" ht="15.75" customHeight="1">
      <c r="J671" s="623"/>
      <c r="K671" s="623"/>
      <c r="L671" s="624"/>
      <c r="M671" s="625"/>
    </row>
    <row r="672" ht="15.75" customHeight="1">
      <c r="J672" s="623"/>
      <c r="K672" s="623"/>
      <c r="L672" s="624"/>
      <c r="M672" s="625"/>
    </row>
    <row r="673" ht="15.75" customHeight="1">
      <c r="J673" s="623"/>
      <c r="K673" s="623"/>
      <c r="L673" s="624"/>
      <c r="M673" s="625"/>
    </row>
    <row r="674" ht="15.75" customHeight="1">
      <c r="J674" s="623"/>
      <c r="K674" s="623"/>
      <c r="L674" s="624"/>
      <c r="M674" s="625"/>
    </row>
    <row r="675" ht="15.75" customHeight="1">
      <c r="J675" s="623"/>
      <c r="K675" s="623"/>
      <c r="L675" s="624"/>
      <c r="M675" s="625"/>
    </row>
    <row r="676" ht="15.75" customHeight="1">
      <c r="J676" s="623"/>
      <c r="K676" s="623"/>
      <c r="L676" s="624"/>
      <c r="M676" s="625"/>
    </row>
    <row r="677" ht="15.75" customHeight="1">
      <c r="J677" s="623"/>
      <c r="K677" s="623"/>
      <c r="L677" s="624"/>
      <c r="M677" s="625"/>
    </row>
    <row r="678" ht="15.75" customHeight="1">
      <c r="J678" s="623"/>
      <c r="K678" s="623"/>
      <c r="L678" s="624"/>
      <c r="M678" s="625"/>
    </row>
    <row r="679" ht="15.75" customHeight="1">
      <c r="J679" s="623"/>
      <c r="K679" s="623"/>
      <c r="L679" s="624"/>
      <c r="M679" s="625"/>
    </row>
    <row r="680" ht="15.75" customHeight="1">
      <c r="J680" s="623"/>
      <c r="K680" s="623"/>
      <c r="L680" s="624"/>
      <c r="M680" s="625"/>
    </row>
    <row r="681" ht="15.75" customHeight="1">
      <c r="J681" s="623"/>
      <c r="K681" s="623"/>
      <c r="L681" s="624"/>
      <c r="M681" s="625"/>
    </row>
    <row r="682" ht="15.75" customHeight="1">
      <c r="J682" s="623"/>
      <c r="K682" s="623"/>
      <c r="L682" s="624"/>
      <c r="M682" s="625"/>
    </row>
    <row r="683" ht="15.75" customHeight="1">
      <c r="J683" s="623"/>
      <c r="K683" s="623"/>
      <c r="L683" s="624"/>
      <c r="M683" s="625"/>
    </row>
    <row r="684" ht="15.75" customHeight="1">
      <c r="J684" s="623"/>
      <c r="K684" s="623"/>
      <c r="L684" s="624"/>
      <c r="M684" s="625"/>
    </row>
    <row r="685" ht="15.75" customHeight="1">
      <c r="J685" s="623"/>
      <c r="K685" s="623"/>
      <c r="L685" s="624"/>
      <c r="M685" s="625"/>
    </row>
    <row r="686" ht="15.75" customHeight="1">
      <c r="J686" s="623"/>
      <c r="K686" s="623"/>
      <c r="L686" s="624"/>
      <c r="M686" s="625"/>
    </row>
    <row r="687" ht="15.75" customHeight="1">
      <c r="J687" s="623"/>
      <c r="K687" s="623"/>
      <c r="L687" s="624"/>
      <c r="M687" s="625"/>
    </row>
    <row r="688" ht="15.75" customHeight="1">
      <c r="J688" s="623"/>
      <c r="K688" s="623"/>
      <c r="L688" s="624"/>
      <c r="M688" s="625"/>
    </row>
    <row r="689" ht="15.75" customHeight="1">
      <c r="J689" s="623"/>
      <c r="K689" s="623"/>
      <c r="L689" s="624"/>
      <c r="M689" s="625"/>
    </row>
    <row r="690" ht="15.75" customHeight="1">
      <c r="J690" s="623"/>
      <c r="K690" s="623"/>
      <c r="L690" s="624"/>
      <c r="M690" s="625"/>
    </row>
    <row r="691" ht="15.75" customHeight="1">
      <c r="J691" s="623"/>
      <c r="K691" s="623"/>
      <c r="L691" s="624"/>
      <c r="M691" s="625"/>
    </row>
    <row r="692" ht="15.75" customHeight="1">
      <c r="J692" s="623"/>
      <c r="K692" s="623"/>
      <c r="L692" s="624"/>
      <c r="M692" s="625"/>
    </row>
    <row r="693" ht="15.75" customHeight="1">
      <c r="J693" s="623"/>
      <c r="K693" s="623"/>
      <c r="L693" s="624"/>
      <c r="M693" s="625"/>
    </row>
    <row r="694" ht="15.75" customHeight="1">
      <c r="J694" s="623"/>
      <c r="K694" s="623"/>
      <c r="L694" s="624"/>
      <c r="M694" s="625"/>
    </row>
    <row r="695" ht="15.75" customHeight="1">
      <c r="J695" s="623"/>
      <c r="K695" s="623"/>
      <c r="L695" s="624"/>
      <c r="M695" s="625"/>
    </row>
    <row r="696" ht="15.75" customHeight="1">
      <c r="J696" s="623"/>
      <c r="K696" s="623"/>
      <c r="L696" s="624"/>
      <c r="M696" s="625"/>
    </row>
    <row r="697" ht="15.75" customHeight="1">
      <c r="J697" s="623"/>
      <c r="K697" s="623"/>
      <c r="L697" s="624"/>
      <c r="M697" s="625"/>
    </row>
    <row r="698" ht="15.75" customHeight="1">
      <c r="J698" s="623"/>
      <c r="K698" s="623"/>
      <c r="L698" s="624"/>
      <c r="M698" s="625"/>
    </row>
    <row r="699" ht="15.75" customHeight="1">
      <c r="J699" s="623"/>
      <c r="K699" s="623"/>
      <c r="L699" s="624"/>
      <c r="M699" s="625"/>
    </row>
    <row r="700" ht="15.75" customHeight="1">
      <c r="J700" s="623"/>
      <c r="K700" s="623"/>
      <c r="L700" s="624"/>
      <c r="M700" s="625"/>
    </row>
    <row r="701" ht="15.75" customHeight="1">
      <c r="J701" s="623"/>
      <c r="K701" s="623"/>
      <c r="L701" s="624"/>
      <c r="M701" s="625"/>
    </row>
    <row r="702" ht="15.75" customHeight="1">
      <c r="J702" s="623"/>
      <c r="K702" s="623"/>
      <c r="L702" s="624"/>
      <c r="M702" s="625"/>
    </row>
    <row r="703" ht="15.75" customHeight="1">
      <c r="J703" s="623"/>
      <c r="K703" s="623"/>
      <c r="L703" s="624"/>
      <c r="M703" s="625"/>
    </row>
    <row r="704" ht="15.75" customHeight="1">
      <c r="J704" s="623"/>
      <c r="K704" s="623"/>
      <c r="L704" s="624"/>
      <c r="M704" s="625"/>
    </row>
    <row r="705" ht="15.75" customHeight="1">
      <c r="J705" s="623"/>
      <c r="K705" s="623"/>
      <c r="L705" s="624"/>
      <c r="M705" s="625"/>
    </row>
    <row r="706" ht="15.75" customHeight="1">
      <c r="J706" s="623"/>
      <c r="K706" s="623"/>
      <c r="L706" s="624"/>
      <c r="M706" s="625"/>
    </row>
    <row r="707" ht="15.75" customHeight="1">
      <c r="J707" s="623"/>
      <c r="K707" s="623"/>
      <c r="L707" s="624"/>
      <c r="M707" s="625"/>
    </row>
    <row r="708" ht="15.75" customHeight="1">
      <c r="J708" s="623"/>
      <c r="K708" s="623"/>
      <c r="L708" s="624"/>
      <c r="M708" s="625"/>
    </row>
    <row r="709" ht="15.75" customHeight="1">
      <c r="J709" s="623"/>
      <c r="K709" s="623"/>
      <c r="L709" s="624"/>
      <c r="M709" s="625"/>
    </row>
    <row r="710" ht="15.75" customHeight="1">
      <c r="J710" s="623"/>
      <c r="K710" s="623"/>
      <c r="L710" s="624"/>
      <c r="M710" s="625"/>
    </row>
    <row r="711" ht="15.75" customHeight="1">
      <c r="J711" s="623"/>
      <c r="K711" s="623"/>
      <c r="L711" s="624"/>
      <c r="M711" s="625"/>
    </row>
    <row r="712" ht="15.75" customHeight="1">
      <c r="J712" s="623"/>
      <c r="K712" s="623"/>
      <c r="L712" s="624"/>
      <c r="M712" s="625"/>
    </row>
    <row r="713" ht="15.75" customHeight="1">
      <c r="J713" s="623"/>
      <c r="K713" s="623"/>
      <c r="L713" s="624"/>
      <c r="M713" s="625"/>
    </row>
    <row r="714" ht="15.75" customHeight="1">
      <c r="J714" s="623"/>
      <c r="K714" s="623"/>
      <c r="L714" s="624"/>
      <c r="M714" s="625"/>
    </row>
    <row r="715" ht="15.75" customHeight="1">
      <c r="J715" s="623"/>
      <c r="K715" s="623"/>
      <c r="L715" s="624"/>
      <c r="M715" s="625"/>
    </row>
    <row r="716" ht="15.75" customHeight="1">
      <c r="J716" s="623"/>
      <c r="K716" s="623"/>
      <c r="L716" s="624"/>
      <c r="M716" s="625"/>
    </row>
    <row r="717" ht="15.75" customHeight="1">
      <c r="J717" s="623"/>
      <c r="K717" s="623"/>
      <c r="L717" s="624"/>
      <c r="M717" s="625"/>
    </row>
    <row r="718" ht="15.75" customHeight="1">
      <c r="J718" s="623"/>
      <c r="K718" s="623"/>
      <c r="L718" s="624"/>
      <c r="M718" s="625"/>
    </row>
    <row r="719" ht="15.75" customHeight="1">
      <c r="J719" s="623"/>
      <c r="K719" s="623"/>
      <c r="L719" s="624"/>
      <c r="M719" s="625"/>
    </row>
    <row r="720" ht="15.75" customHeight="1">
      <c r="J720" s="623"/>
      <c r="K720" s="623"/>
      <c r="L720" s="624"/>
      <c r="M720" s="625"/>
    </row>
    <row r="721" ht="15.75" customHeight="1">
      <c r="J721" s="623"/>
      <c r="K721" s="623"/>
      <c r="L721" s="624"/>
      <c r="M721" s="625"/>
    </row>
    <row r="722" ht="15.75" customHeight="1">
      <c r="J722" s="623"/>
      <c r="K722" s="623"/>
      <c r="L722" s="624"/>
      <c r="M722" s="625"/>
    </row>
    <row r="723" ht="15.75" customHeight="1">
      <c r="J723" s="623"/>
      <c r="K723" s="623"/>
      <c r="L723" s="624"/>
      <c r="M723" s="625"/>
    </row>
    <row r="724" ht="15.75" customHeight="1">
      <c r="J724" s="623"/>
      <c r="K724" s="623"/>
      <c r="L724" s="624"/>
      <c r="M724" s="625"/>
    </row>
    <row r="725" ht="15.75" customHeight="1">
      <c r="J725" s="623"/>
      <c r="K725" s="623"/>
      <c r="L725" s="624"/>
      <c r="M725" s="625"/>
    </row>
    <row r="726" ht="15.75" customHeight="1">
      <c r="J726" s="623"/>
      <c r="K726" s="623"/>
      <c r="L726" s="624"/>
      <c r="M726" s="625"/>
    </row>
    <row r="727" ht="15.75" customHeight="1">
      <c r="J727" s="623"/>
      <c r="K727" s="623"/>
      <c r="L727" s="624"/>
      <c r="M727" s="625"/>
    </row>
    <row r="728" ht="15.75" customHeight="1">
      <c r="J728" s="623"/>
      <c r="K728" s="623"/>
      <c r="L728" s="624"/>
      <c r="M728" s="625"/>
    </row>
    <row r="729" ht="15.75" customHeight="1">
      <c r="J729" s="623"/>
      <c r="K729" s="623"/>
      <c r="L729" s="624"/>
      <c r="M729" s="625"/>
    </row>
    <row r="730" ht="15.75" customHeight="1">
      <c r="J730" s="623"/>
      <c r="K730" s="623"/>
      <c r="L730" s="624"/>
      <c r="M730" s="625"/>
    </row>
    <row r="731" ht="15.75" customHeight="1">
      <c r="J731" s="623"/>
      <c r="K731" s="623"/>
      <c r="L731" s="624"/>
      <c r="M731" s="625"/>
    </row>
    <row r="732" ht="15.75" customHeight="1">
      <c r="J732" s="623"/>
      <c r="K732" s="623"/>
      <c r="L732" s="624"/>
      <c r="M732" s="625"/>
    </row>
    <row r="733" ht="15.75" customHeight="1">
      <c r="J733" s="623"/>
      <c r="K733" s="623"/>
      <c r="L733" s="624"/>
      <c r="M733" s="625"/>
    </row>
    <row r="734" ht="15.75" customHeight="1">
      <c r="J734" s="623"/>
      <c r="K734" s="623"/>
      <c r="L734" s="624"/>
      <c r="M734" s="625"/>
    </row>
    <row r="735" ht="15.75" customHeight="1">
      <c r="J735" s="623"/>
      <c r="K735" s="623"/>
      <c r="L735" s="624"/>
      <c r="M735" s="625"/>
    </row>
    <row r="736" ht="15.75" customHeight="1">
      <c r="J736" s="623"/>
      <c r="K736" s="623"/>
      <c r="L736" s="624"/>
      <c r="M736" s="625"/>
    </row>
    <row r="737" ht="15.75" customHeight="1">
      <c r="J737" s="623"/>
      <c r="K737" s="623"/>
      <c r="L737" s="624"/>
      <c r="M737" s="625"/>
    </row>
    <row r="738" ht="15.75" customHeight="1">
      <c r="J738" s="623"/>
      <c r="K738" s="623"/>
      <c r="L738" s="624"/>
      <c r="M738" s="625"/>
    </row>
    <row r="739" ht="15.75" customHeight="1">
      <c r="J739" s="623"/>
      <c r="K739" s="623"/>
      <c r="L739" s="624"/>
      <c r="M739" s="625"/>
    </row>
    <row r="740" ht="15.75" customHeight="1">
      <c r="J740" s="623"/>
      <c r="K740" s="623"/>
      <c r="L740" s="624"/>
      <c r="M740" s="625"/>
    </row>
    <row r="741" ht="15.75" customHeight="1">
      <c r="J741" s="623"/>
      <c r="K741" s="623"/>
      <c r="L741" s="624"/>
      <c r="M741" s="625"/>
    </row>
    <row r="742" ht="15.75" customHeight="1">
      <c r="J742" s="623"/>
      <c r="K742" s="623"/>
      <c r="L742" s="624"/>
      <c r="M742" s="625"/>
    </row>
    <row r="743" ht="15.75" customHeight="1">
      <c r="J743" s="623"/>
      <c r="K743" s="623"/>
      <c r="L743" s="624"/>
      <c r="M743" s="625"/>
    </row>
    <row r="744" ht="15.75" customHeight="1">
      <c r="J744" s="623"/>
      <c r="K744" s="623"/>
      <c r="L744" s="624"/>
      <c r="M744" s="625"/>
    </row>
    <row r="745" ht="15.75" customHeight="1">
      <c r="J745" s="623"/>
      <c r="K745" s="623"/>
      <c r="L745" s="624"/>
      <c r="M745" s="625"/>
    </row>
    <row r="746" ht="15.75" customHeight="1">
      <c r="J746" s="623"/>
      <c r="K746" s="623"/>
      <c r="L746" s="624"/>
      <c r="M746" s="625"/>
    </row>
    <row r="747" ht="15.75" customHeight="1">
      <c r="J747" s="623"/>
      <c r="K747" s="623"/>
      <c r="L747" s="624"/>
      <c r="M747" s="625"/>
    </row>
    <row r="748" ht="15.75" customHeight="1">
      <c r="J748" s="623"/>
      <c r="K748" s="623"/>
      <c r="L748" s="624"/>
      <c r="M748" s="625"/>
    </row>
    <row r="749" ht="15.75" customHeight="1">
      <c r="J749" s="623"/>
      <c r="K749" s="623"/>
      <c r="L749" s="624"/>
      <c r="M749" s="625"/>
    </row>
    <row r="750" ht="15.75" customHeight="1">
      <c r="J750" s="623"/>
      <c r="K750" s="623"/>
      <c r="L750" s="624"/>
      <c r="M750" s="625"/>
    </row>
    <row r="751" ht="15.75" customHeight="1">
      <c r="J751" s="623"/>
      <c r="K751" s="623"/>
      <c r="L751" s="624"/>
      <c r="M751" s="625"/>
    </row>
    <row r="752" ht="15.75" customHeight="1">
      <c r="J752" s="623"/>
      <c r="K752" s="623"/>
      <c r="L752" s="624"/>
      <c r="M752" s="625"/>
    </row>
    <row r="753" ht="15.75" customHeight="1">
      <c r="J753" s="623"/>
      <c r="K753" s="623"/>
      <c r="L753" s="624"/>
      <c r="M753" s="625"/>
    </row>
    <row r="754" ht="15.75" customHeight="1">
      <c r="J754" s="623"/>
      <c r="K754" s="623"/>
      <c r="L754" s="624"/>
      <c r="M754" s="625"/>
    </row>
    <row r="755" ht="15.75" customHeight="1">
      <c r="J755" s="623"/>
      <c r="K755" s="623"/>
      <c r="L755" s="624"/>
      <c r="M755" s="625"/>
    </row>
    <row r="756" ht="15.75" customHeight="1">
      <c r="J756" s="623"/>
      <c r="K756" s="623"/>
      <c r="L756" s="624"/>
      <c r="M756" s="625"/>
    </row>
    <row r="757" ht="15.75" customHeight="1">
      <c r="J757" s="623"/>
      <c r="K757" s="623"/>
      <c r="L757" s="624"/>
      <c r="M757" s="625"/>
    </row>
    <row r="758" ht="15.75" customHeight="1">
      <c r="J758" s="623"/>
      <c r="K758" s="623"/>
      <c r="L758" s="624"/>
      <c r="M758" s="625"/>
    </row>
    <row r="759" ht="15.75" customHeight="1">
      <c r="J759" s="623"/>
      <c r="K759" s="623"/>
      <c r="L759" s="624"/>
      <c r="M759" s="625"/>
    </row>
    <row r="760" ht="15.75" customHeight="1">
      <c r="J760" s="623"/>
      <c r="K760" s="623"/>
      <c r="L760" s="624"/>
      <c r="M760" s="625"/>
    </row>
    <row r="761" ht="15.75" customHeight="1">
      <c r="J761" s="623"/>
      <c r="K761" s="623"/>
      <c r="L761" s="624"/>
      <c r="M761" s="625"/>
    </row>
    <row r="762" ht="15.75" customHeight="1">
      <c r="J762" s="623"/>
      <c r="K762" s="623"/>
      <c r="L762" s="624"/>
      <c r="M762" s="625"/>
    </row>
    <row r="763" ht="15.75" customHeight="1">
      <c r="J763" s="623"/>
      <c r="K763" s="623"/>
      <c r="L763" s="624"/>
      <c r="M763" s="625"/>
    </row>
    <row r="764" ht="15.75" customHeight="1">
      <c r="J764" s="623"/>
      <c r="K764" s="623"/>
      <c r="L764" s="624"/>
      <c r="M764" s="625"/>
    </row>
    <row r="765" ht="15.75" customHeight="1">
      <c r="J765" s="623"/>
      <c r="K765" s="623"/>
      <c r="L765" s="624"/>
      <c r="M765" s="625"/>
    </row>
    <row r="766" ht="15.75" customHeight="1">
      <c r="J766" s="623"/>
      <c r="K766" s="623"/>
      <c r="L766" s="624"/>
      <c r="M766" s="625"/>
    </row>
    <row r="767" ht="15.75" customHeight="1">
      <c r="J767" s="623"/>
      <c r="K767" s="623"/>
      <c r="L767" s="624"/>
      <c r="M767" s="625"/>
    </row>
    <row r="768" ht="15.75" customHeight="1">
      <c r="J768" s="623"/>
      <c r="K768" s="623"/>
      <c r="L768" s="624"/>
      <c r="M768" s="625"/>
    </row>
    <row r="769" ht="15.75" customHeight="1">
      <c r="J769" s="623"/>
      <c r="K769" s="623"/>
      <c r="L769" s="624"/>
      <c r="M769" s="625"/>
    </row>
    <row r="770" ht="15.75" customHeight="1">
      <c r="J770" s="623"/>
      <c r="K770" s="623"/>
      <c r="L770" s="624"/>
      <c r="M770" s="625"/>
    </row>
    <row r="771" ht="15.75" customHeight="1">
      <c r="J771" s="623"/>
      <c r="K771" s="623"/>
      <c r="L771" s="624"/>
      <c r="M771" s="625"/>
    </row>
    <row r="772" ht="15.75" customHeight="1">
      <c r="J772" s="623"/>
      <c r="K772" s="623"/>
      <c r="L772" s="624"/>
      <c r="M772" s="625"/>
    </row>
    <row r="773" ht="15.75" customHeight="1">
      <c r="J773" s="623"/>
      <c r="K773" s="623"/>
      <c r="L773" s="624"/>
      <c r="M773" s="625"/>
    </row>
    <row r="774" ht="15.75" customHeight="1">
      <c r="J774" s="623"/>
      <c r="K774" s="623"/>
      <c r="L774" s="624"/>
      <c r="M774" s="625"/>
    </row>
    <row r="775" ht="15.75" customHeight="1">
      <c r="J775" s="623"/>
      <c r="K775" s="623"/>
      <c r="L775" s="624"/>
      <c r="M775" s="625"/>
    </row>
    <row r="776" ht="15.75" customHeight="1">
      <c r="J776" s="623"/>
      <c r="K776" s="623"/>
      <c r="L776" s="624"/>
      <c r="M776" s="625"/>
    </row>
    <row r="777" ht="15.75" customHeight="1">
      <c r="J777" s="623"/>
      <c r="K777" s="623"/>
      <c r="L777" s="624"/>
      <c r="M777" s="625"/>
    </row>
    <row r="778" ht="15.75" customHeight="1">
      <c r="J778" s="623"/>
      <c r="K778" s="623"/>
      <c r="L778" s="624"/>
      <c r="M778" s="625"/>
    </row>
    <row r="779" ht="15.75" customHeight="1">
      <c r="J779" s="623"/>
      <c r="K779" s="623"/>
      <c r="L779" s="624"/>
      <c r="M779" s="625"/>
    </row>
    <row r="780" ht="15.75" customHeight="1">
      <c r="J780" s="623"/>
      <c r="K780" s="623"/>
      <c r="L780" s="624"/>
      <c r="M780" s="625"/>
    </row>
    <row r="781" ht="15.75" customHeight="1">
      <c r="J781" s="623"/>
      <c r="K781" s="623"/>
      <c r="L781" s="624"/>
      <c r="M781" s="625"/>
    </row>
    <row r="782" ht="15.75" customHeight="1">
      <c r="J782" s="623"/>
      <c r="K782" s="623"/>
      <c r="L782" s="624"/>
      <c r="M782" s="625"/>
    </row>
    <row r="783" ht="15.75" customHeight="1">
      <c r="J783" s="623"/>
      <c r="K783" s="623"/>
      <c r="L783" s="624"/>
      <c r="M783" s="625"/>
    </row>
    <row r="784" ht="15.75" customHeight="1">
      <c r="J784" s="623"/>
      <c r="K784" s="623"/>
      <c r="L784" s="624"/>
      <c r="M784" s="625"/>
    </row>
    <row r="785" ht="15.75" customHeight="1">
      <c r="J785" s="623"/>
      <c r="K785" s="623"/>
      <c r="L785" s="624"/>
      <c r="M785" s="625"/>
    </row>
    <row r="786" ht="15.75" customHeight="1">
      <c r="J786" s="623"/>
      <c r="K786" s="623"/>
      <c r="L786" s="624"/>
      <c r="M786" s="625"/>
    </row>
    <row r="787" ht="15.75" customHeight="1">
      <c r="J787" s="623"/>
      <c r="K787" s="623"/>
      <c r="L787" s="624"/>
      <c r="M787" s="625"/>
    </row>
    <row r="788" ht="15.75" customHeight="1">
      <c r="J788" s="623"/>
      <c r="K788" s="623"/>
      <c r="L788" s="624"/>
      <c r="M788" s="625"/>
    </row>
    <row r="789" ht="15.75" customHeight="1">
      <c r="J789" s="623"/>
      <c r="K789" s="623"/>
      <c r="L789" s="624"/>
      <c r="M789" s="625"/>
    </row>
    <row r="790" ht="15.75" customHeight="1">
      <c r="J790" s="623"/>
      <c r="K790" s="623"/>
      <c r="L790" s="624"/>
      <c r="M790" s="625"/>
    </row>
    <row r="791" ht="15.75" customHeight="1">
      <c r="J791" s="623"/>
      <c r="K791" s="623"/>
      <c r="L791" s="624"/>
      <c r="M791" s="625"/>
    </row>
    <row r="792" ht="15.75" customHeight="1">
      <c r="J792" s="623"/>
      <c r="K792" s="623"/>
      <c r="L792" s="624"/>
      <c r="M792" s="625"/>
    </row>
    <row r="793" ht="15.75" customHeight="1">
      <c r="J793" s="623"/>
      <c r="K793" s="623"/>
      <c r="L793" s="624"/>
      <c r="M793" s="625"/>
    </row>
    <row r="794" ht="15.75" customHeight="1">
      <c r="J794" s="623"/>
      <c r="K794" s="623"/>
      <c r="L794" s="624"/>
      <c r="M794" s="625"/>
    </row>
    <row r="795" ht="15.75" customHeight="1">
      <c r="J795" s="623"/>
      <c r="K795" s="623"/>
      <c r="L795" s="624"/>
      <c r="M795" s="625"/>
    </row>
    <row r="796" ht="15.75" customHeight="1">
      <c r="J796" s="623"/>
      <c r="K796" s="623"/>
      <c r="L796" s="624"/>
      <c r="M796" s="625"/>
    </row>
    <row r="797" ht="15.75" customHeight="1">
      <c r="J797" s="623"/>
      <c r="K797" s="623"/>
      <c r="L797" s="624"/>
      <c r="M797" s="625"/>
    </row>
    <row r="798" ht="15.75" customHeight="1">
      <c r="J798" s="623"/>
      <c r="K798" s="623"/>
      <c r="L798" s="624"/>
      <c r="M798" s="625"/>
    </row>
    <row r="799" ht="15.75" customHeight="1">
      <c r="J799" s="623"/>
      <c r="K799" s="623"/>
      <c r="L799" s="624"/>
      <c r="M799" s="625"/>
    </row>
    <row r="800" ht="15.75" customHeight="1">
      <c r="J800" s="623"/>
      <c r="K800" s="623"/>
      <c r="L800" s="624"/>
      <c r="M800" s="625"/>
    </row>
    <row r="801" ht="15.75" customHeight="1">
      <c r="J801" s="623"/>
      <c r="K801" s="623"/>
      <c r="L801" s="624"/>
      <c r="M801" s="625"/>
    </row>
    <row r="802" ht="15.75" customHeight="1">
      <c r="J802" s="623"/>
      <c r="K802" s="623"/>
      <c r="L802" s="624"/>
      <c r="M802" s="625"/>
    </row>
    <row r="803" ht="15.75" customHeight="1">
      <c r="J803" s="623"/>
      <c r="K803" s="623"/>
      <c r="L803" s="624"/>
      <c r="M803" s="625"/>
    </row>
    <row r="804" ht="15.75" customHeight="1">
      <c r="J804" s="623"/>
      <c r="K804" s="623"/>
      <c r="L804" s="624"/>
      <c r="M804" s="625"/>
    </row>
    <row r="805" ht="15.75" customHeight="1">
      <c r="J805" s="623"/>
      <c r="K805" s="623"/>
      <c r="L805" s="624"/>
      <c r="M805" s="625"/>
    </row>
    <row r="806" ht="15.75" customHeight="1">
      <c r="J806" s="623"/>
      <c r="K806" s="623"/>
      <c r="L806" s="624"/>
      <c r="M806" s="625"/>
    </row>
    <row r="807" ht="15.75" customHeight="1">
      <c r="J807" s="623"/>
      <c r="K807" s="623"/>
      <c r="L807" s="624"/>
      <c r="M807" s="625"/>
    </row>
    <row r="808" ht="15.75" customHeight="1">
      <c r="J808" s="623"/>
      <c r="K808" s="623"/>
      <c r="L808" s="624"/>
      <c r="M808" s="625"/>
    </row>
    <row r="809" ht="15.75" customHeight="1">
      <c r="J809" s="623"/>
      <c r="K809" s="623"/>
      <c r="L809" s="624"/>
      <c r="M809" s="625"/>
    </row>
    <row r="810" ht="15.75" customHeight="1">
      <c r="J810" s="623"/>
      <c r="K810" s="623"/>
      <c r="L810" s="624"/>
      <c r="M810" s="625"/>
    </row>
    <row r="811" ht="15.75" customHeight="1">
      <c r="J811" s="623"/>
      <c r="K811" s="623"/>
      <c r="L811" s="624"/>
      <c r="M811" s="625"/>
    </row>
    <row r="812" ht="15.75" customHeight="1">
      <c r="J812" s="623"/>
      <c r="K812" s="623"/>
      <c r="L812" s="624"/>
      <c r="M812" s="625"/>
    </row>
    <row r="813" ht="15.75" customHeight="1">
      <c r="J813" s="623"/>
      <c r="K813" s="623"/>
      <c r="L813" s="624"/>
      <c r="M813" s="625"/>
    </row>
    <row r="814" ht="15.75" customHeight="1">
      <c r="J814" s="623"/>
      <c r="K814" s="623"/>
      <c r="L814" s="624"/>
      <c r="M814" s="625"/>
    </row>
    <row r="815" ht="15.75" customHeight="1">
      <c r="J815" s="623"/>
      <c r="K815" s="623"/>
      <c r="L815" s="624"/>
      <c r="M815" s="625"/>
    </row>
    <row r="816" ht="15.75" customHeight="1">
      <c r="J816" s="623"/>
      <c r="K816" s="623"/>
      <c r="L816" s="624"/>
      <c r="M816" s="625"/>
    </row>
    <row r="817" ht="15.75" customHeight="1">
      <c r="J817" s="623"/>
      <c r="K817" s="623"/>
      <c r="L817" s="624"/>
      <c r="M817" s="625"/>
    </row>
    <row r="818" ht="15.75" customHeight="1">
      <c r="J818" s="623"/>
      <c r="K818" s="623"/>
      <c r="L818" s="624"/>
      <c r="M818" s="625"/>
    </row>
    <row r="819" ht="15.75" customHeight="1">
      <c r="J819" s="623"/>
      <c r="K819" s="623"/>
      <c r="L819" s="624"/>
      <c r="M819" s="625"/>
    </row>
    <row r="820" ht="15.75" customHeight="1">
      <c r="J820" s="623"/>
      <c r="K820" s="623"/>
      <c r="L820" s="624"/>
      <c r="M820" s="625"/>
    </row>
    <row r="821" ht="15.75" customHeight="1">
      <c r="J821" s="623"/>
      <c r="K821" s="623"/>
      <c r="L821" s="624"/>
      <c r="M821" s="625"/>
    </row>
    <row r="822" ht="15.75" customHeight="1">
      <c r="J822" s="623"/>
      <c r="K822" s="623"/>
      <c r="L822" s="624"/>
      <c r="M822" s="625"/>
    </row>
    <row r="823" ht="15.75" customHeight="1">
      <c r="J823" s="623"/>
      <c r="K823" s="623"/>
      <c r="L823" s="624"/>
      <c r="M823" s="625"/>
    </row>
    <row r="824" ht="15.75" customHeight="1">
      <c r="J824" s="623"/>
      <c r="K824" s="623"/>
      <c r="L824" s="624"/>
      <c r="M824" s="625"/>
    </row>
    <row r="825" ht="15.75" customHeight="1">
      <c r="J825" s="623"/>
      <c r="K825" s="623"/>
      <c r="L825" s="624"/>
      <c r="M825" s="625"/>
    </row>
    <row r="826" ht="15.75" customHeight="1">
      <c r="J826" s="623"/>
      <c r="K826" s="623"/>
      <c r="L826" s="624"/>
      <c r="M826" s="625"/>
    </row>
    <row r="827" ht="15.75" customHeight="1">
      <c r="J827" s="623"/>
      <c r="K827" s="623"/>
      <c r="L827" s="624"/>
      <c r="M827" s="625"/>
    </row>
    <row r="828" ht="15.75" customHeight="1">
      <c r="J828" s="623"/>
      <c r="K828" s="623"/>
      <c r="L828" s="624"/>
      <c r="M828" s="625"/>
    </row>
    <row r="829" ht="15.75" customHeight="1">
      <c r="J829" s="623"/>
      <c r="K829" s="623"/>
      <c r="L829" s="624"/>
      <c r="M829" s="625"/>
    </row>
    <row r="830" ht="15.75" customHeight="1">
      <c r="J830" s="623"/>
      <c r="K830" s="623"/>
      <c r="L830" s="624"/>
      <c r="M830" s="625"/>
    </row>
    <row r="831" ht="15.75" customHeight="1">
      <c r="J831" s="623"/>
      <c r="K831" s="623"/>
      <c r="L831" s="624"/>
      <c r="M831" s="625"/>
    </row>
    <row r="832" ht="15.75" customHeight="1">
      <c r="J832" s="623"/>
      <c r="K832" s="623"/>
      <c r="L832" s="624"/>
      <c r="M832" s="625"/>
    </row>
    <row r="833" ht="15.75" customHeight="1">
      <c r="J833" s="623"/>
      <c r="K833" s="623"/>
      <c r="L833" s="624"/>
      <c r="M833" s="625"/>
    </row>
    <row r="834" ht="15.75" customHeight="1">
      <c r="J834" s="623"/>
      <c r="K834" s="623"/>
      <c r="L834" s="624"/>
      <c r="M834" s="625"/>
    </row>
    <row r="835" ht="15.75" customHeight="1">
      <c r="J835" s="623"/>
      <c r="K835" s="623"/>
      <c r="L835" s="624"/>
      <c r="M835" s="625"/>
    </row>
    <row r="836" ht="15.75" customHeight="1">
      <c r="J836" s="623"/>
      <c r="K836" s="623"/>
      <c r="L836" s="624"/>
      <c r="M836" s="625"/>
    </row>
    <row r="837" ht="15.75" customHeight="1">
      <c r="J837" s="623"/>
      <c r="K837" s="623"/>
      <c r="L837" s="624"/>
      <c r="M837" s="625"/>
    </row>
    <row r="838" ht="15.75" customHeight="1">
      <c r="J838" s="623"/>
      <c r="K838" s="623"/>
      <c r="L838" s="624"/>
      <c r="M838" s="625"/>
    </row>
    <row r="839" ht="15.75" customHeight="1">
      <c r="J839" s="623"/>
      <c r="K839" s="623"/>
      <c r="L839" s="624"/>
      <c r="M839" s="625"/>
    </row>
    <row r="840" ht="15.75" customHeight="1">
      <c r="J840" s="623"/>
      <c r="K840" s="623"/>
      <c r="L840" s="624"/>
      <c r="M840" s="625"/>
    </row>
    <row r="841" ht="15.75" customHeight="1">
      <c r="J841" s="623"/>
      <c r="K841" s="623"/>
      <c r="L841" s="624"/>
      <c r="M841" s="625"/>
    </row>
    <row r="842" ht="15.75" customHeight="1">
      <c r="J842" s="623"/>
      <c r="K842" s="623"/>
      <c r="L842" s="624"/>
      <c r="M842" s="625"/>
    </row>
    <row r="843" ht="15.75" customHeight="1">
      <c r="J843" s="623"/>
      <c r="K843" s="623"/>
      <c r="L843" s="624"/>
      <c r="M843" s="625"/>
    </row>
    <row r="844" ht="15.75" customHeight="1">
      <c r="J844" s="623"/>
      <c r="K844" s="623"/>
      <c r="L844" s="624"/>
      <c r="M844" s="625"/>
    </row>
    <row r="845" ht="15.75" customHeight="1">
      <c r="J845" s="623"/>
      <c r="K845" s="623"/>
      <c r="L845" s="624"/>
      <c r="M845" s="625"/>
    </row>
    <row r="846" ht="15.75" customHeight="1">
      <c r="J846" s="623"/>
      <c r="K846" s="623"/>
      <c r="L846" s="624"/>
      <c r="M846" s="625"/>
    </row>
    <row r="847" ht="15.75" customHeight="1">
      <c r="J847" s="623"/>
      <c r="K847" s="623"/>
      <c r="L847" s="624"/>
      <c r="M847" s="625"/>
    </row>
    <row r="848" ht="15.75" customHeight="1">
      <c r="J848" s="623"/>
      <c r="K848" s="623"/>
      <c r="L848" s="624"/>
      <c r="M848" s="625"/>
    </row>
    <row r="849" ht="15.75" customHeight="1">
      <c r="J849" s="623"/>
      <c r="K849" s="623"/>
      <c r="L849" s="624"/>
      <c r="M849" s="625"/>
    </row>
    <row r="850" ht="15.75" customHeight="1">
      <c r="J850" s="623"/>
      <c r="K850" s="623"/>
      <c r="L850" s="624"/>
      <c r="M850" s="625"/>
    </row>
    <row r="851" ht="15.75" customHeight="1">
      <c r="J851" s="623"/>
      <c r="K851" s="623"/>
      <c r="L851" s="624"/>
      <c r="M851" s="625"/>
    </row>
    <row r="852" ht="15.75" customHeight="1">
      <c r="J852" s="623"/>
      <c r="K852" s="623"/>
      <c r="L852" s="624"/>
      <c r="M852" s="625"/>
    </row>
    <row r="853" ht="15.75" customHeight="1">
      <c r="J853" s="623"/>
      <c r="K853" s="623"/>
      <c r="L853" s="624"/>
      <c r="M853" s="625"/>
    </row>
    <row r="854" ht="15.75" customHeight="1">
      <c r="J854" s="623"/>
      <c r="K854" s="623"/>
      <c r="L854" s="624"/>
      <c r="M854" s="625"/>
    </row>
    <row r="855" ht="15.75" customHeight="1">
      <c r="J855" s="623"/>
      <c r="K855" s="623"/>
      <c r="L855" s="624"/>
      <c r="M855" s="625"/>
    </row>
    <row r="856" ht="15.75" customHeight="1">
      <c r="J856" s="623"/>
      <c r="K856" s="623"/>
      <c r="L856" s="624"/>
      <c r="M856" s="625"/>
    </row>
    <row r="857" ht="15.75" customHeight="1">
      <c r="J857" s="623"/>
      <c r="K857" s="623"/>
      <c r="L857" s="624"/>
      <c r="M857" s="625"/>
    </row>
    <row r="858" ht="15.75" customHeight="1">
      <c r="J858" s="623"/>
      <c r="K858" s="623"/>
      <c r="L858" s="624"/>
      <c r="M858" s="625"/>
    </row>
    <row r="859" ht="15.75" customHeight="1">
      <c r="J859" s="623"/>
      <c r="K859" s="623"/>
      <c r="L859" s="624"/>
      <c r="M859" s="625"/>
    </row>
    <row r="860" ht="15.75" customHeight="1">
      <c r="J860" s="623"/>
      <c r="K860" s="623"/>
      <c r="L860" s="624"/>
      <c r="M860" s="625"/>
    </row>
    <row r="861" ht="15.75" customHeight="1">
      <c r="J861" s="623"/>
      <c r="K861" s="623"/>
      <c r="L861" s="624"/>
      <c r="M861" s="625"/>
    </row>
    <row r="862" ht="15.75" customHeight="1">
      <c r="J862" s="623"/>
      <c r="K862" s="623"/>
      <c r="L862" s="624"/>
      <c r="M862" s="625"/>
    </row>
    <row r="863" ht="15.75" customHeight="1">
      <c r="J863" s="623"/>
      <c r="K863" s="623"/>
      <c r="L863" s="624"/>
      <c r="M863" s="625"/>
    </row>
    <row r="864" ht="15.75" customHeight="1">
      <c r="J864" s="623"/>
      <c r="K864" s="623"/>
      <c r="L864" s="624"/>
      <c r="M864" s="625"/>
    </row>
    <row r="865" ht="15.75" customHeight="1">
      <c r="J865" s="623"/>
      <c r="K865" s="623"/>
      <c r="L865" s="624"/>
      <c r="M865" s="625"/>
    </row>
    <row r="866" ht="15.75" customHeight="1">
      <c r="J866" s="623"/>
      <c r="K866" s="623"/>
      <c r="L866" s="624"/>
      <c r="M866" s="625"/>
    </row>
    <row r="867" ht="15.75" customHeight="1">
      <c r="J867" s="623"/>
      <c r="K867" s="623"/>
      <c r="L867" s="624"/>
      <c r="M867" s="625"/>
    </row>
    <row r="868" ht="15.75" customHeight="1">
      <c r="J868" s="623"/>
      <c r="K868" s="623"/>
      <c r="L868" s="624"/>
      <c r="M868" s="625"/>
    </row>
    <row r="869" ht="15.75" customHeight="1">
      <c r="J869" s="623"/>
      <c r="K869" s="623"/>
      <c r="L869" s="624"/>
      <c r="M869" s="625"/>
    </row>
    <row r="870" ht="15.75" customHeight="1">
      <c r="J870" s="623"/>
      <c r="K870" s="623"/>
      <c r="L870" s="624"/>
      <c r="M870" s="625"/>
    </row>
    <row r="871" ht="15.75" customHeight="1">
      <c r="J871" s="623"/>
      <c r="K871" s="623"/>
      <c r="L871" s="624"/>
      <c r="M871" s="625"/>
    </row>
    <row r="872" ht="15.75" customHeight="1">
      <c r="J872" s="623"/>
      <c r="K872" s="623"/>
      <c r="L872" s="624"/>
      <c r="M872" s="625"/>
    </row>
    <row r="873" ht="15.75" customHeight="1">
      <c r="J873" s="623"/>
      <c r="K873" s="623"/>
      <c r="L873" s="624"/>
      <c r="M873" s="625"/>
    </row>
    <row r="874" ht="15.75" customHeight="1">
      <c r="J874" s="623"/>
      <c r="K874" s="623"/>
      <c r="L874" s="624"/>
      <c r="M874" s="625"/>
    </row>
    <row r="875" ht="15.75" customHeight="1">
      <c r="J875" s="623"/>
      <c r="K875" s="623"/>
      <c r="L875" s="624"/>
      <c r="M875" s="625"/>
    </row>
    <row r="876" ht="15.75" customHeight="1">
      <c r="J876" s="623"/>
      <c r="K876" s="623"/>
      <c r="L876" s="624"/>
      <c r="M876" s="625"/>
    </row>
    <row r="877" ht="15.75" customHeight="1">
      <c r="J877" s="623"/>
      <c r="K877" s="623"/>
      <c r="L877" s="624"/>
      <c r="M877" s="625"/>
    </row>
    <row r="878" ht="15.75" customHeight="1">
      <c r="J878" s="623"/>
      <c r="K878" s="623"/>
      <c r="L878" s="624"/>
      <c r="M878" s="625"/>
    </row>
    <row r="879" ht="15.75" customHeight="1">
      <c r="J879" s="623"/>
      <c r="K879" s="623"/>
      <c r="L879" s="624"/>
      <c r="M879" s="625"/>
    </row>
    <row r="880" ht="15.75" customHeight="1">
      <c r="J880" s="623"/>
      <c r="K880" s="623"/>
      <c r="L880" s="624"/>
      <c r="M880" s="625"/>
    </row>
    <row r="881" ht="15.75" customHeight="1">
      <c r="J881" s="623"/>
      <c r="K881" s="623"/>
      <c r="L881" s="624"/>
      <c r="M881" s="625"/>
    </row>
    <row r="882" ht="15.75" customHeight="1">
      <c r="J882" s="623"/>
      <c r="K882" s="623"/>
      <c r="L882" s="624"/>
      <c r="M882" s="625"/>
    </row>
    <row r="883" ht="15.75" customHeight="1">
      <c r="J883" s="623"/>
      <c r="K883" s="623"/>
      <c r="L883" s="624"/>
      <c r="M883" s="625"/>
    </row>
    <row r="884" ht="15.75" customHeight="1">
      <c r="J884" s="623"/>
      <c r="K884" s="623"/>
      <c r="L884" s="624"/>
      <c r="M884" s="625"/>
    </row>
    <row r="885" ht="15.75" customHeight="1">
      <c r="J885" s="623"/>
      <c r="K885" s="623"/>
      <c r="L885" s="624"/>
      <c r="M885" s="625"/>
    </row>
    <row r="886" ht="15.75" customHeight="1">
      <c r="J886" s="623"/>
      <c r="K886" s="623"/>
      <c r="L886" s="624"/>
      <c r="M886" s="625"/>
    </row>
    <row r="887" ht="15.75" customHeight="1">
      <c r="J887" s="623"/>
      <c r="K887" s="623"/>
      <c r="L887" s="624"/>
      <c r="M887" s="625"/>
    </row>
    <row r="888" ht="15.75" customHeight="1">
      <c r="J888" s="623"/>
      <c r="K888" s="623"/>
      <c r="L888" s="624"/>
      <c r="M888" s="625"/>
    </row>
    <row r="889" ht="15.75" customHeight="1">
      <c r="J889" s="623"/>
      <c r="K889" s="623"/>
      <c r="L889" s="624"/>
      <c r="M889" s="625"/>
    </row>
    <row r="890" ht="15.75" customHeight="1">
      <c r="J890" s="623"/>
      <c r="K890" s="623"/>
      <c r="L890" s="624"/>
      <c r="M890" s="625"/>
    </row>
    <row r="891" ht="15.75" customHeight="1">
      <c r="J891" s="623"/>
      <c r="K891" s="623"/>
      <c r="L891" s="624"/>
      <c r="M891" s="625"/>
    </row>
    <row r="892" ht="15.75" customHeight="1">
      <c r="J892" s="623"/>
      <c r="K892" s="623"/>
      <c r="L892" s="624"/>
      <c r="M892" s="625"/>
    </row>
    <row r="893" ht="15.75" customHeight="1">
      <c r="J893" s="623"/>
      <c r="K893" s="623"/>
      <c r="L893" s="624"/>
      <c r="M893" s="625"/>
    </row>
    <row r="894" ht="15.75" customHeight="1">
      <c r="J894" s="623"/>
      <c r="K894" s="623"/>
      <c r="L894" s="624"/>
      <c r="M894" s="625"/>
    </row>
    <row r="895" ht="15.75" customHeight="1">
      <c r="J895" s="623"/>
      <c r="K895" s="623"/>
      <c r="L895" s="624"/>
      <c r="M895" s="625"/>
    </row>
    <row r="896" ht="15.75" customHeight="1">
      <c r="J896" s="623"/>
      <c r="K896" s="623"/>
      <c r="L896" s="624"/>
      <c r="M896" s="625"/>
    </row>
    <row r="897" ht="15.75" customHeight="1">
      <c r="J897" s="623"/>
      <c r="K897" s="623"/>
      <c r="L897" s="624"/>
      <c r="M897" s="625"/>
    </row>
    <row r="898" ht="15.75" customHeight="1">
      <c r="J898" s="623"/>
      <c r="K898" s="623"/>
      <c r="L898" s="624"/>
      <c r="M898" s="625"/>
    </row>
    <row r="899" ht="15.75" customHeight="1">
      <c r="J899" s="623"/>
      <c r="K899" s="623"/>
      <c r="L899" s="624"/>
      <c r="M899" s="625"/>
    </row>
    <row r="900" ht="15.75" customHeight="1">
      <c r="J900" s="623"/>
      <c r="K900" s="623"/>
      <c r="L900" s="624"/>
      <c r="M900" s="625"/>
    </row>
    <row r="901" ht="15.75" customHeight="1">
      <c r="J901" s="623"/>
      <c r="K901" s="623"/>
      <c r="L901" s="624"/>
      <c r="M901" s="625"/>
    </row>
    <row r="902" ht="15.75" customHeight="1">
      <c r="J902" s="623"/>
      <c r="K902" s="623"/>
      <c r="L902" s="624"/>
      <c r="M902" s="625"/>
    </row>
    <row r="903" ht="15.75" customHeight="1">
      <c r="J903" s="623"/>
      <c r="K903" s="623"/>
      <c r="L903" s="624"/>
      <c r="M903" s="625"/>
    </row>
    <row r="904" ht="15.75" customHeight="1">
      <c r="J904" s="623"/>
      <c r="K904" s="623"/>
      <c r="L904" s="624"/>
      <c r="M904" s="625"/>
    </row>
    <row r="905" ht="15.75" customHeight="1">
      <c r="J905" s="623"/>
      <c r="K905" s="623"/>
      <c r="L905" s="624"/>
      <c r="M905" s="625"/>
    </row>
    <row r="906" ht="15.75" customHeight="1">
      <c r="J906" s="623"/>
      <c r="K906" s="623"/>
      <c r="L906" s="624"/>
      <c r="M906" s="625"/>
    </row>
    <row r="907" ht="15.75" customHeight="1">
      <c r="J907" s="623"/>
      <c r="K907" s="623"/>
      <c r="L907" s="624"/>
      <c r="M907" s="625"/>
    </row>
    <row r="908" ht="15.75" customHeight="1">
      <c r="J908" s="623"/>
      <c r="K908" s="623"/>
      <c r="L908" s="624"/>
      <c r="M908" s="625"/>
    </row>
    <row r="909" ht="15.75" customHeight="1">
      <c r="J909" s="623"/>
      <c r="K909" s="623"/>
      <c r="L909" s="624"/>
      <c r="M909" s="625"/>
    </row>
    <row r="910" ht="15.75" customHeight="1">
      <c r="J910" s="623"/>
      <c r="K910" s="623"/>
      <c r="L910" s="624"/>
      <c r="M910" s="625"/>
    </row>
    <row r="911" ht="15.75" customHeight="1">
      <c r="J911" s="623"/>
      <c r="K911" s="623"/>
      <c r="L911" s="624"/>
      <c r="M911" s="625"/>
    </row>
    <row r="912" ht="15.75" customHeight="1">
      <c r="J912" s="623"/>
      <c r="K912" s="623"/>
      <c r="L912" s="624"/>
      <c r="M912" s="625"/>
    </row>
    <row r="913" ht="15.75" customHeight="1">
      <c r="J913" s="623"/>
      <c r="K913" s="623"/>
      <c r="L913" s="624"/>
      <c r="M913" s="625"/>
    </row>
    <row r="914" ht="15.75" customHeight="1">
      <c r="J914" s="623"/>
      <c r="K914" s="623"/>
      <c r="L914" s="624"/>
      <c r="M914" s="625"/>
    </row>
    <row r="915" ht="15.75" customHeight="1">
      <c r="J915" s="623"/>
      <c r="K915" s="623"/>
      <c r="L915" s="624"/>
      <c r="M915" s="625"/>
    </row>
    <row r="916" ht="15.75" customHeight="1">
      <c r="J916" s="623"/>
      <c r="K916" s="623"/>
      <c r="L916" s="624"/>
      <c r="M916" s="625"/>
    </row>
    <row r="917" ht="15.75" customHeight="1">
      <c r="J917" s="623"/>
      <c r="K917" s="623"/>
      <c r="L917" s="624"/>
      <c r="M917" s="625"/>
    </row>
    <row r="918" ht="15.75" customHeight="1">
      <c r="J918" s="623"/>
      <c r="K918" s="623"/>
      <c r="L918" s="624"/>
      <c r="M918" s="625"/>
    </row>
    <row r="919" ht="15.75" customHeight="1">
      <c r="J919" s="623"/>
      <c r="K919" s="623"/>
      <c r="L919" s="624"/>
      <c r="M919" s="625"/>
    </row>
    <row r="920" ht="15.75" customHeight="1">
      <c r="J920" s="623"/>
      <c r="K920" s="623"/>
      <c r="L920" s="624"/>
      <c r="M920" s="625"/>
    </row>
    <row r="921" ht="15.75" customHeight="1">
      <c r="J921" s="623"/>
      <c r="K921" s="623"/>
      <c r="L921" s="624"/>
      <c r="M921" s="625"/>
    </row>
    <row r="922" ht="15.75" customHeight="1">
      <c r="J922" s="623"/>
      <c r="K922" s="623"/>
      <c r="L922" s="624"/>
      <c r="M922" s="625"/>
    </row>
    <row r="923" ht="15.75" customHeight="1">
      <c r="J923" s="623"/>
      <c r="K923" s="623"/>
      <c r="L923" s="624"/>
      <c r="M923" s="625"/>
    </row>
    <row r="924" ht="15.75" customHeight="1">
      <c r="J924" s="623"/>
      <c r="K924" s="623"/>
      <c r="L924" s="624"/>
      <c r="M924" s="625"/>
    </row>
    <row r="925" ht="15.75" customHeight="1">
      <c r="J925" s="623"/>
      <c r="K925" s="623"/>
      <c r="L925" s="624"/>
      <c r="M925" s="625"/>
    </row>
    <row r="926" ht="15.75" customHeight="1">
      <c r="J926" s="623"/>
      <c r="K926" s="623"/>
      <c r="L926" s="624"/>
      <c r="M926" s="625"/>
    </row>
    <row r="927" ht="15.75" customHeight="1">
      <c r="J927" s="623"/>
      <c r="K927" s="623"/>
      <c r="L927" s="624"/>
      <c r="M927" s="625"/>
    </row>
    <row r="928" ht="15.75" customHeight="1">
      <c r="J928" s="623"/>
      <c r="K928" s="623"/>
      <c r="L928" s="624"/>
      <c r="M928" s="625"/>
    </row>
    <row r="929" ht="15.75" customHeight="1">
      <c r="J929" s="623"/>
      <c r="K929" s="623"/>
      <c r="L929" s="624"/>
      <c r="M929" s="625"/>
    </row>
    <row r="930" ht="15.75" customHeight="1">
      <c r="J930" s="623"/>
      <c r="K930" s="623"/>
      <c r="L930" s="624"/>
      <c r="M930" s="625"/>
    </row>
    <row r="931" ht="15.75" customHeight="1">
      <c r="J931" s="623"/>
      <c r="K931" s="623"/>
      <c r="L931" s="624"/>
      <c r="M931" s="625"/>
    </row>
    <row r="932" ht="15.75" customHeight="1">
      <c r="J932" s="623"/>
      <c r="K932" s="623"/>
      <c r="L932" s="624"/>
      <c r="M932" s="625"/>
    </row>
    <row r="933" ht="15.75" customHeight="1">
      <c r="J933" s="623"/>
      <c r="K933" s="623"/>
      <c r="L933" s="624"/>
      <c r="M933" s="625"/>
    </row>
    <row r="934" ht="15.75" customHeight="1">
      <c r="J934" s="623"/>
      <c r="K934" s="623"/>
      <c r="L934" s="624"/>
      <c r="M934" s="625"/>
    </row>
    <row r="935" ht="15.75" customHeight="1">
      <c r="J935" s="623"/>
      <c r="K935" s="623"/>
      <c r="L935" s="624"/>
      <c r="M935" s="625"/>
    </row>
    <row r="936" ht="15.75" customHeight="1">
      <c r="J936" s="623"/>
      <c r="K936" s="623"/>
      <c r="L936" s="624"/>
      <c r="M936" s="625"/>
    </row>
    <row r="937" ht="15.75" customHeight="1">
      <c r="J937" s="623"/>
      <c r="K937" s="623"/>
      <c r="L937" s="624"/>
      <c r="M937" s="625"/>
    </row>
    <row r="938" ht="15.75" customHeight="1">
      <c r="J938" s="623"/>
      <c r="K938" s="623"/>
      <c r="L938" s="624"/>
      <c r="M938" s="625"/>
    </row>
    <row r="939" ht="15.75" customHeight="1">
      <c r="J939" s="623"/>
      <c r="K939" s="623"/>
      <c r="L939" s="624"/>
      <c r="M939" s="625"/>
    </row>
    <row r="940" ht="15.75" customHeight="1">
      <c r="J940" s="623"/>
      <c r="K940" s="623"/>
      <c r="L940" s="624"/>
      <c r="M940" s="625"/>
    </row>
    <row r="941" ht="15.75" customHeight="1">
      <c r="J941" s="623"/>
      <c r="K941" s="623"/>
      <c r="L941" s="624"/>
      <c r="M941" s="625"/>
    </row>
    <row r="942" ht="15.75" customHeight="1">
      <c r="J942" s="623"/>
      <c r="K942" s="623"/>
      <c r="L942" s="624"/>
      <c r="M942" s="625"/>
    </row>
    <row r="943" ht="15.75" customHeight="1">
      <c r="J943" s="623"/>
      <c r="K943" s="623"/>
      <c r="L943" s="624"/>
      <c r="M943" s="625"/>
    </row>
    <row r="944" ht="15.75" customHeight="1">
      <c r="J944" s="623"/>
      <c r="K944" s="623"/>
      <c r="L944" s="624"/>
      <c r="M944" s="625"/>
    </row>
    <row r="945" ht="15.75" customHeight="1">
      <c r="J945" s="623"/>
      <c r="K945" s="623"/>
      <c r="L945" s="624"/>
      <c r="M945" s="625"/>
    </row>
    <row r="946" ht="15.75" customHeight="1">
      <c r="J946" s="623"/>
      <c r="K946" s="623"/>
      <c r="L946" s="624"/>
      <c r="M946" s="625"/>
    </row>
    <row r="947" ht="15.75" customHeight="1">
      <c r="J947" s="623"/>
      <c r="K947" s="623"/>
      <c r="L947" s="624"/>
      <c r="M947" s="625"/>
    </row>
    <row r="948" ht="15.75" customHeight="1">
      <c r="J948" s="623"/>
      <c r="K948" s="623"/>
      <c r="L948" s="624"/>
      <c r="M948" s="625"/>
    </row>
    <row r="949" ht="15.75" customHeight="1">
      <c r="J949" s="623"/>
      <c r="K949" s="623"/>
      <c r="L949" s="624"/>
      <c r="M949" s="625"/>
    </row>
    <row r="950" ht="15.75" customHeight="1">
      <c r="J950" s="623"/>
      <c r="K950" s="623"/>
      <c r="L950" s="624"/>
      <c r="M950" s="625"/>
    </row>
    <row r="951" ht="15.75" customHeight="1">
      <c r="J951" s="623"/>
      <c r="K951" s="623"/>
      <c r="L951" s="624"/>
      <c r="M951" s="625"/>
    </row>
    <row r="952" ht="15.75" customHeight="1">
      <c r="J952" s="623"/>
      <c r="K952" s="623"/>
      <c r="L952" s="624"/>
      <c r="M952" s="625"/>
    </row>
    <row r="953" ht="15.75" customHeight="1">
      <c r="J953" s="623"/>
      <c r="K953" s="623"/>
      <c r="L953" s="624"/>
      <c r="M953" s="625"/>
    </row>
    <row r="954" ht="15.75" customHeight="1">
      <c r="J954" s="623"/>
      <c r="K954" s="623"/>
      <c r="L954" s="624"/>
      <c r="M954" s="625"/>
    </row>
    <row r="955" ht="15.75" customHeight="1">
      <c r="J955" s="623"/>
      <c r="K955" s="623"/>
      <c r="L955" s="624"/>
      <c r="M955" s="625"/>
    </row>
    <row r="956" ht="15.75" customHeight="1">
      <c r="J956" s="623"/>
      <c r="K956" s="623"/>
      <c r="L956" s="624"/>
      <c r="M956" s="625"/>
    </row>
    <row r="957" ht="15.75" customHeight="1">
      <c r="J957" s="623"/>
      <c r="K957" s="623"/>
      <c r="L957" s="624"/>
      <c r="M957" s="625"/>
    </row>
    <row r="958" ht="15.75" customHeight="1">
      <c r="J958" s="623"/>
      <c r="K958" s="623"/>
      <c r="L958" s="624"/>
      <c r="M958" s="625"/>
    </row>
    <row r="959" ht="15.75" customHeight="1">
      <c r="J959" s="623"/>
      <c r="K959" s="623"/>
      <c r="L959" s="624"/>
      <c r="M959" s="625"/>
    </row>
    <row r="960" ht="15.75" customHeight="1">
      <c r="J960" s="623"/>
      <c r="K960" s="623"/>
      <c r="L960" s="624"/>
      <c r="M960" s="625"/>
    </row>
    <row r="961" ht="15.75" customHeight="1">
      <c r="J961" s="623"/>
      <c r="K961" s="623"/>
      <c r="L961" s="624"/>
      <c r="M961" s="625"/>
    </row>
    <row r="962" ht="15.75" customHeight="1">
      <c r="J962" s="623"/>
      <c r="K962" s="623"/>
      <c r="L962" s="624"/>
      <c r="M962" s="625"/>
    </row>
    <row r="963" ht="15.75" customHeight="1">
      <c r="J963" s="623"/>
      <c r="K963" s="623"/>
      <c r="L963" s="624"/>
      <c r="M963" s="625"/>
    </row>
    <row r="964" ht="15.75" customHeight="1">
      <c r="J964" s="623"/>
      <c r="K964" s="623"/>
      <c r="L964" s="624"/>
      <c r="M964" s="625"/>
    </row>
    <row r="965" ht="15.75" customHeight="1">
      <c r="J965" s="623"/>
      <c r="K965" s="623"/>
      <c r="L965" s="624"/>
      <c r="M965" s="625"/>
    </row>
    <row r="966" ht="15.75" customHeight="1">
      <c r="J966" s="623"/>
      <c r="K966" s="623"/>
      <c r="L966" s="624"/>
      <c r="M966" s="625"/>
    </row>
    <row r="967" ht="15.75" customHeight="1">
      <c r="J967" s="623"/>
      <c r="K967" s="623"/>
      <c r="L967" s="624"/>
      <c r="M967" s="625"/>
    </row>
    <row r="968" ht="15.75" customHeight="1">
      <c r="J968" s="623"/>
      <c r="K968" s="623"/>
      <c r="L968" s="624"/>
      <c r="M968" s="625"/>
    </row>
    <row r="969" ht="15.75" customHeight="1">
      <c r="J969" s="623"/>
      <c r="K969" s="623"/>
      <c r="L969" s="624"/>
      <c r="M969" s="625"/>
    </row>
    <row r="970" ht="15.75" customHeight="1">
      <c r="J970" s="623"/>
      <c r="K970" s="623"/>
      <c r="L970" s="624"/>
      <c r="M970" s="625"/>
    </row>
    <row r="971" ht="15.75" customHeight="1">
      <c r="J971" s="623"/>
      <c r="K971" s="623"/>
      <c r="L971" s="624"/>
      <c r="M971" s="625"/>
    </row>
    <row r="972" ht="15.75" customHeight="1">
      <c r="J972" s="623"/>
      <c r="K972" s="623"/>
      <c r="L972" s="624"/>
      <c r="M972" s="625"/>
    </row>
    <row r="973" ht="15.75" customHeight="1">
      <c r="J973" s="623"/>
      <c r="K973" s="623"/>
      <c r="L973" s="624"/>
      <c r="M973" s="625"/>
    </row>
    <row r="974" ht="15.75" customHeight="1">
      <c r="J974" s="623"/>
      <c r="K974" s="623"/>
      <c r="L974" s="624"/>
      <c r="M974" s="625"/>
    </row>
    <row r="975" ht="15.75" customHeight="1">
      <c r="J975" s="623"/>
      <c r="K975" s="623"/>
      <c r="L975" s="624"/>
      <c r="M975" s="625"/>
    </row>
    <row r="976" ht="15.75" customHeight="1">
      <c r="J976" s="623"/>
      <c r="K976" s="623"/>
      <c r="L976" s="624"/>
      <c r="M976" s="625"/>
    </row>
    <row r="977" ht="15.75" customHeight="1">
      <c r="J977" s="623"/>
      <c r="K977" s="623"/>
      <c r="L977" s="624"/>
      <c r="M977" s="625"/>
    </row>
    <row r="978" ht="15.75" customHeight="1">
      <c r="J978" s="623"/>
      <c r="K978" s="623"/>
      <c r="L978" s="624"/>
      <c r="M978" s="625"/>
    </row>
    <row r="979" ht="15.75" customHeight="1">
      <c r="J979" s="623"/>
      <c r="K979" s="623"/>
      <c r="L979" s="624"/>
      <c r="M979" s="625"/>
    </row>
    <row r="980" ht="15.75" customHeight="1">
      <c r="J980" s="623"/>
      <c r="K980" s="623"/>
      <c r="L980" s="624"/>
      <c r="M980" s="625"/>
    </row>
    <row r="981" ht="15.75" customHeight="1">
      <c r="J981" s="623"/>
      <c r="K981" s="623"/>
      <c r="L981" s="624"/>
      <c r="M981" s="625"/>
    </row>
    <row r="982" ht="15.75" customHeight="1">
      <c r="J982" s="623"/>
      <c r="K982" s="623"/>
      <c r="L982" s="624"/>
      <c r="M982" s="625"/>
    </row>
    <row r="983" ht="15.75" customHeight="1">
      <c r="J983" s="623"/>
      <c r="K983" s="623"/>
      <c r="L983" s="624"/>
      <c r="M983" s="625"/>
    </row>
    <row r="984" ht="15.75" customHeight="1">
      <c r="J984" s="623"/>
      <c r="K984" s="623"/>
      <c r="L984" s="624"/>
      <c r="M984" s="625"/>
    </row>
    <row r="985" ht="15.75" customHeight="1">
      <c r="J985" s="623"/>
      <c r="K985" s="623"/>
      <c r="L985" s="624"/>
      <c r="M985" s="625"/>
    </row>
    <row r="986" ht="15.75" customHeight="1">
      <c r="J986" s="623"/>
      <c r="K986" s="623"/>
      <c r="L986" s="624"/>
      <c r="M986" s="625"/>
    </row>
    <row r="987" ht="15.75" customHeight="1">
      <c r="J987" s="623"/>
      <c r="K987" s="623"/>
      <c r="L987" s="624"/>
      <c r="M987" s="625"/>
    </row>
    <row r="988" ht="15.75" customHeight="1">
      <c r="J988" s="623"/>
      <c r="K988" s="623"/>
      <c r="L988" s="624"/>
      <c r="M988" s="625"/>
    </row>
    <row r="989" ht="15.75" customHeight="1">
      <c r="J989" s="623"/>
      <c r="K989" s="623"/>
      <c r="L989" s="624"/>
      <c r="M989" s="625"/>
    </row>
    <row r="990" ht="15.75" customHeight="1">
      <c r="J990" s="623"/>
      <c r="K990" s="623"/>
      <c r="L990" s="624"/>
      <c r="M990" s="625"/>
    </row>
    <row r="991" ht="15.75" customHeight="1">
      <c r="J991" s="623"/>
      <c r="K991" s="623"/>
      <c r="L991" s="624"/>
      <c r="M991" s="625"/>
    </row>
    <row r="992" ht="15.75" customHeight="1">
      <c r="J992" s="623"/>
      <c r="K992" s="623"/>
      <c r="L992" s="624"/>
      <c r="M992" s="625"/>
    </row>
    <row r="993" ht="15.75" customHeight="1">
      <c r="J993" s="623"/>
      <c r="K993" s="623"/>
      <c r="L993" s="624"/>
      <c r="M993" s="625"/>
    </row>
    <row r="994" ht="15.75" customHeight="1">
      <c r="J994" s="623"/>
      <c r="K994" s="623"/>
      <c r="L994" s="624"/>
      <c r="M994" s="625"/>
    </row>
    <row r="995" ht="15.75" customHeight="1">
      <c r="J995" s="623"/>
      <c r="K995" s="623"/>
      <c r="L995" s="624"/>
      <c r="M995" s="625"/>
    </row>
    <row r="996" ht="15.75" customHeight="1">
      <c r="J996" s="623"/>
      <c r="K996" s="623"/>
      <c r="L996" s="624"/>
      <c r="M996" s="625"/>
    </row>
    <row r="997" ht="15.75" customHeight="1">
      <c r="J997" s="623"/>
      <c r="K997" s="623"/>
      <c r="L997" s="624"/>
      <c r="M997" s="625"/>
    </row>
    <row r="998" ht="15.75" customHeight="1">
      <c r="J998" s="623"/>
      <c r="K998" s="623"/>
      <c r="L998" s="624"/>
      <c r="M998" s="625"/>
    </row>
    <row r="999" ht="15.75" customHeight="1">
      <c r="J999" s="623"/>
      <c r="K999" s="623"/>
      <c r="L999" s="624"/>
      <c r="M999" s="625"/>
    </row>
    <row r="1000" ht="15.75" customHeight="1">
      <c r="J1000" s="623"/>
      <c r="K1000" s="623"/>
      <c r="L1000" s="624"/>
      <c r="M1000" s="625"/>
    </row>
  </sheetData>
  <mergeCells count="6">
    <mergeCell ref="B2:I2"/>
    <mergeCell ref="B3:I3"/>
    <mergeCell ref="B4:I4"/>
    <mergeCell ref="B361:M361"/>
    <mergeCell ref="B368:M368"/>
    <mergeCell ref="B371:M371"/>
  </mergeCells>
  <printOptions horizontalCentered="1"/>
  <pageMargins bottom="0.35433070866141736" footer="0.0" header="0.0" left="0.2362204724409449" right="0.2362204724409449" top="0.35433070866141736"/>
  <pageSetup paperSize="9"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2021-01-20T09:45:03Z</dcterms:created>
</cp:coreProperties>
</file>